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735" yWindow="-210" windowWidth="27795" windowHeight="14325" tabRatio="873" activeTab="2"/>
  </bookViews>
  <sheets>
    <sheet name="Summary Sheet" sheetId="3" r:id="rId1"/>
    <sheet name="Prime-Cost Proposal Example" sheetId="1" r:id="rId2"/>
    <sheet name="Prime-ODC Example " sheetId="4" r:id="rId3"/>
    <sheet name="Sub#1-Cost Proposal Example " sheetId="5" r:id="rId4"/>
    <sheet name="Sub#1-ODC Example  " sheetId="8" r:id="rId5"/>
    <sheet name="Sub#2-Cost Proposal Example " sheetId="6" r:id="rId6"/>
    <sheet name="Sub#2-ODC Example" sheetId="9" r:id="rId7"/>
    <sheet name="Sub#3-Cost Proposal Example " sheetId="7" r:id="rId8"/>
    <sheet name="Sub#3-ODC Example " sheetId="10" r:id="rId9"/>
  </sheets>
  <definedNames>
    <definedName name="_xlnm.Print_Area" localSheetId="0">'Summary Sheet'!$A$1:$D$27</definedName>
  </definedName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K13" i="1" l="1"/>
  <c r="O34" i="1"/>
  <c r="O33" i="1"/>
  <c r="O31" i="1"/>
  <c r="O30" i="1"/>
  <c r="O28" i="1"/>
  <c r="O27" i="1"/>
  <c r="O25" i="1"/>
  <c r="O24" i="1"/>
  <c r="O22" i="1"/>
  <c r="O21" i="1"/>
  <c r="I22" i="1"/>
  <c r="I23" i="1"/>
  <c r="I24" i="1"/>
  <c r="I25" i="1"/>
  <c r="I26" i="1"/>
  <c r="I27" i="1"/>
  <c r="I28" i="1"/>
  <c r="I29" i="1"/>
  <c r="I30" i="1"/>
  <c r="I31" i="1"/>
  <c r="I32" i="1"/>
  <c r="I33" i="1"/>
  <c r="I34" i="1"/>
  <c r="I21" i="1"/>
  <c r="I20" i="1"/>
  <c r="I36" i="1" s="1"/>
  <c r="D8" i="3" s="1"/>
  <c r="D10" i="3" s="1"/>
  <c r="H21" i="1"/>
  <c r="H22" i="1"/>
  <c r="H23" i="1"/>
  <c r="H24" i="1"/>
  <c r="H25" i="1"/>
  <c r="H27" i="1"/>
  <c r="H28" i="1"/>
  <c r="H29" i="1"/>
  <c r="H30" i="1"/>
  <c r="H31" i="1"/>
  <c r="H32" i="1"/>
  <c r="H33" i="1"/>
  <c r="H34" i="1"/>
  <c r="H36" i="1" s="1"/>
  <c r="C8" i="3" s="1"/>
  <c r="C10" i="3" s="1"/>
  <c r="H20" i="1"/>
  <c r="L18" i="4"/>
  <c r="L15" i="4"/>
  <c r="L16" i="4"/>
  <c r="L17" i="4"/>
  <c r="L19" i="4"/>
  <c r="L20" i="4"/>
  <c r="L21" i="4"/>
  <c r="L22" i="4"/>
  <c r="O34" i="5"/>
  <c r="I34" i="5"/>
  <c r="H34" i="5"/>
  <c r="O33" i="5"/>
  <c r="I33" i="5"/>
  <c r="H33" i="5"/>
  <c r="I32" i="5"/>
  <c r="H32" i="5"/>
  <c r="O31" i="5"/>
  <c r="I31" i="5"/>
  <c r="H31" i="5"/>
  <c r="O30" i="5"/>
  <c r="I30" i="5"/>
  <c r="H30" i="5"/>
  <c r="I29" i="5"/>
  <c r="H29" i="5"/>
  <c r="O28" i="5"/>
  <c r="I28" i="5"/>
  <c r="H28" i="5"/>
  <c r="O27" i="5"/>
  <c r="I27" i="5"/>
  <c r="H27" i="5"/>
  <c r="I26" i="5"/>
  <c r="O25" i="5"/>
  <c r="I25" i="5"/>
  <c r="H25" i="5"/>
  <c r="O24" i="5"/>
  <c r="I24" i="5"/>
  <c r="H24" i="5"/>
  <c r="I23" i="5"/>
  <c r="H23" i="5"/>
  <c r="O22" i="5"/>
  <c r="I22" i="5"/>
  <c r="H22" i="5"/>
  <c r="O21" i="5"/>
  <c r="I21" i="5"/>
  <c r="H21" i="5"/>
  <c r="I20" i="5"/>
  <c r="I36" i="5" s="1"/>
  <c r="D13" i="3" s="1"/>
  <c r="D15" i="3" s="1"/>
  <c r="H20" i="5"/>
  <c r="H36" i="5"/>
  <c r="K13" i="5"/>
  <c r="L21" i="8"/>
  <c r="L20" i="8"/>
  <c r="L19" i="8"/>
  <c r="L18" i="8"/>
  <c r="L17" i="8"/>
  <c r="L16" i="8"/>
  <c r="L15" i="8"/>
  <c r="L22" i="8" s="1"/>
  <c r="D14" i="3" s="1"/>
  <c r="O34" i="6"/>
  <c r="I34" i="6"/>
  <c r="H34" i="6"/>
  <c r="O33" i="6"/>
  <c r="I33" i="6"/>
  <c r="H33" i="6"/>
  <c r="I32" i="6"/>
  <c r="H32" i="6"/>
  <c r="O31" i="6"/>
  <c r="I31" i="6"/>
  <c r="H31" i="6"/>
  <c r="O30" i="6"/>
  <c r="I30" i="6"/>
  <c r="H30" i="6"/>
  <c r="I29" i="6"/>
  <c r="H29" i="6"/>
  <c r="O28" i="6"/>
  <c r="I28" i="6"/>
  <c r="H28" i="6"/>
  <c r="O27" i="6"/>
  <c r="I27" i="6"/>
  <c r="H27" i="6"/>
  <c r="I26" i="6"/>
  <c r="O25" i="6"/>
  <c r="I25" i="6"/>
  <c r="H25" i="6"/>
  <c r="O24" i="6"/>
  <c r="I24" i="6"/>
  <c r="H24" i="6"/>
  <c r="I23" i="6"/>
  <c r="H23" i="6"/>
  <c r="O22" i="6"/>
  <c r="I22" i="6"/>
  <c r="H22" i="6"/>
  <c r="O21" i="6"/>
  <c r="I21" i="6"/>
  <c r="H21" i="6"/>
  <c r="I20" i="6"/>
  <c r="I36" i="6"/>
  <c r="H20" i="6"/>
  <c r="H36" i="6" s="1"/>
  <c r="C18" i="3" s="1"/>
  <c r="C20" i="3" s="1"/>
  <c r="K13" i="6"/>
  <c r="L21" i="9"/>
  <c r="L20" i="9"/>
  <c r="L19" i="9"/>
  <c r="L18" i="9"/>
  <c r="L17" i="9"/>
  <c r="L22" i="9" s="1"/>
  <c r="D19" i="3" s="1"/>
  <c r="L16" i="9"/>
  <c r="L15" i="9"/>
  <c r="O34" i="7"/>
  <c r="I34" i="7"/>
  <c r="H34" i="7"/>
  <c r="O33" i="7"/>
  <c r="I33" i="7"/>
  <c r="H33" i="7"/>
  <c r="I32" i="7"/>
  <c r="H32" i="7"/>
  <c r="O31" i="7"/>
  <c r="I31" i="7"/>
  <c r="H31" i="7"/>
  <c r="O30" i="7"/>
  <c r="I30" i="7"/>
  <c r="H30" i="7"/>
  <c r="I29" i="7"/>
  <c r="H29" i="7"/>
  <c r="O28" i="7"/>
  <c r="I28" i="7"/>
  <c r="H28" i="7"/>
  <c r="O27" i="7"/>
  <c r="I27" i="7"/>
  <c r="H27" i="7"/>
  <c r="I26" i="7"/>
  <c r="O25" i="7"/>
  <c r="I25" i="7"/>
  <c r="H25" i="7"/>
  <c r="O24" i="7"/>
  <c r="I24" i="7"/>
  <c r="H24" i="7"/>
  <c r="I23" i="7"/>
  <c r="H23" i="7"/>
  <c r="O22" i="7"/>
  <c r="I22" i="7"/>
  <c r="H22" i="7"/>
  <c r="O21" i="7"/>
  <c r="I21" i="7"/>
  <c r="H21" i="7"/>
  <c r="I20" i="7"/>
  <c r="I36" i="7" s="1"/>
  <c r="D23" i="3" s="1"/>
  <c r="D25" i="3" s="1"/>
  <c r="H20" i="7"/>
  <c r="H36" i="7"/>
  <c r="K13" i="7"/>
  <c r="L21" i="10"/>
  <c r="L20" i="10"/>
  <c r="L19" i="10"/>
  <c r="L18" i="10"/>
  <c r="L17" i="10"/>
  <c r="L16" i="10"/>
  <c r="L15" i="10"/>
  <c r="L22" i="10" s="1"/>
  <c r="D24" i="3" s="1"/>
  <c r="B22" i="3"/>
  <c r="B17" i="3"/>
  <c r="B12" i="3"/>
  <c r="B7" i="3"/>
  <c r="D9" i="3"/>
  <c r="C23" i="3"/>
  <c r="C25" i="3"/>
  <c r="D18" i="3"/>
  <c r="C13" i="3"/>
  <c r="C15" i="3"/>
  <c r="D20" i="3" l="1"/>
  <c r="D26" i="3" s="1"/>
  <c r="C26" i="3"/>
</calcChain>
</file>

<file path=xl/sharedStrings.xml><?xml version="1.0" encoding="utf-8"?>
<sst xmlns="http://schemas.openxmlformats.org/spreadsheetml/2006/main" count="492" uniqueCount="78">
  <si>
    <t>6. Travel related costs should be pre-approved by the contracting agency. The rates should not exceed the State Department of Personnel Administration (DPA) requirements.</t>
  </si>
  <si>
    <t>7. If mileage is  claimed, the rate should be supported by the consultants calculation of their actual costs for company vehicles. In addition, the claimed should be supported by mileage logs.</t>
  </si>
  <si>
    <t>2. Proposed items should be consistently billed directly to all clients (Commercial entities, Federal Govt., State Govt., and Local Govt. Agency), and not just when the client will pay for them as a direct cost.</t>
  </si>
  <si>
    <t>3. Items when incurred for the same purpose, in like circumstance, should not be included in any indirect cost pool or in overhead rate.</t>
  </si>
  <si>
    <t>4. Items such as special tooling, will be reimbursed at actual cost with supporting documentation (invoice )</t>
  </si>
  <si>
    <t xml:space="preserve">    for the same purpose.</t>
  </si>
  <si>
    <t xml:space="preserve">8. If a consultant proposes rental costs for a vehicle, the company must demonstrate that this is their standard procedures for all of their contracts and that they do not own any vehicles that could be used </t>
  </si>
  <si>
    <t xml:space="preserve"> TOTAL ODC's =</t>
  </si>
  <si>
    <t>D.</t>
  </si>
  <si>
    <t>E.</t>
  </si>
  <si>
    <t>F.</t>
  </si>
  <si>
    <t>G.</t>
  </si>
  <si>
    <t>Hotel</t>
  </si>
  <si>
    <t>Air Fare</t>
  </si>
  <si>
    <t>Contract Totals</t>
  </si>
  <si>
    <t>Prime Consultant</t>
  </si>
  <si>
    <t xml:space="preserve">Other Direct Costs </t>
  </si>
  <si>
    <t>Labor Costs</t>
  </si>
  <si>
    <t>Subconsultant #1</t>
  </si>
  <si>
    <t>Subconsultant #2</t>
  </si>
  <si>
    <t>Subconsultant #3</t>
  </si>
  <si>
    <t>Hours</t>
  </si>
  <si>
    <t>Cost</t>
  </si>
  <si>
    <t>Sub total</t>
  </si>
  <si>
    <t xml:space="preserve">Contract Grand  Total Amount </t>
  </si>
  <si>
    <t>Consultant  or Subconsultant :</t>
  </si>
  <si>
    <t>Contract No.</t>
  </si>
  <si>
    <t>Date</t>
  </si>
  <si>
    <t>+</t>
  </si>
  <si>
    <t>Over head %</t>
  </si>
  <si>
    <t xml:space="preserve">General Administration% </t>
  </si>
  <si>
    <t>=</t>
  </si>
  <si>
    <t xml:space="preserve"> Combined Indirect Cost Rate (ICR) %</t>
  </si>
  <si>
    <t>Name/ Job Title/ Classification</t>
  </si>
  <si>
    <t>John Doe- Project manager Civil Engineer II</t>
  </si>
  <si>
    <t>Sue Jones - Construction Engineer/Inspector Engineer I</t>
  </si>
  <si>
    <t>Buddy Black Claims Engineer Engineer III</t>
  </si>
  <si>
    <t>Land Surveyor</t>
  </si>
  <si>
    <t>Technician</t>
  </si>
  <si>
    <t>Total Hours</t>
  </si>
  <si>
    <t>Total Cost</t>
  </si>
  <si>
    <t>Effective date of hourly rate</t>
  </si>
  <si>
    <t>Actual or Avg hourly rate</t>
  </si>
  <si>
    <t>% or $ increase</t>
  </si>
  <si>
    <t>Hourly range- for classification only</t>
  </si>
  <si>
    <t>From</t>
  </si>
  <si>
    <t>To</t>
  </si>
  <si>
    <t>Labor Total</t>
  </si>
  <si>
    <t>OT  Hrs (1.5x)</t>
  </si>
  <si>
    <t>OT Hrs (2x)</t>
  </si>
  <si>
    <t>Straight Hrs</t>
  </si>
  <si>
    <t>Hours and Billing Rates</t>
  </si>
  <si>
    <t>Straight Rate</t>
  </si>
  <si>
    <t>OT  Rate (1.5x)</t>
  </si>
  <si>
    <t>OT Rate (2x)</t>
  </si>
  <si>
    <t>00/00/0000</t>
  </si>
  <si>
    <t>-</t>
  </si>
  <si>
    <t>3. For named employees enter the actual hourly rate. For classifications only, enter the average hourly rate for that classification.</t>
  </si>
  <si>
    <t>Denote all employees subject to prevailing wage with an asterisks (*)</t>
  </si>
  <si>
    <t>For "Other Direct Costs" listing, see page 2 of the Exhibit</t>
  </si>
  <si>
    <t>Note:</t>
  </si>
  <si>
    <t>(=0%if Included in OH)</t>
  </si>
  <si>
    <t>FEE % =</t>
  </si>
  <si>
    <t>Fringe Benefit %</t>
  </si>
  <si>
    <t>1. Names and classifications of consultant (key staff) team members must be listed. Provide separate sheets for prime and all subconsultant firms.</t>
  </si>
  <si>
    <t>2. Billing rate = actual hourly rate *(1+ICR) * (1+FEE). Agreed upon billing rates are not adjustable for the term of contract.</t>
  </si>
  <si>
    <t xml:space="preserve">Consultant  or Subconsultant </t>
  </si>
  <si>
    <t>Description of Items</t>
  </si>
  <si>
    <t>SCHEDULE OF OTHER DIRECT COST ITEMS</t>
  </si>
  <si>
    <t>A.</t>
  </si>
  <si>
    <t>B.</t>
  </si>
  <si>
    <t>C.</t>
  </si>
  <si>
    <t xml:space="preserve">Unit </t>
  </si>
  <si>
    <t>Unit Cost</t>
  </si>
  <si>
    <t>Total</t>
  </si>
  <si>
    <t>IMPORTANT NOTES:</t>
  </si>
  <si>
    <t>1. List direct cost items with estimated costs. These costs should be competitive in their respective industries and supported with appropriate documentations.</t>
  </si>
  <si>
    <t>5. Items listed above that would be considered "tools of the trade" are not reimbursable as other direct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</si>
</sst>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8"/>
      <name val="Verdana"/>
      <family val="2"/>
    </font>
  </fonts>
  <fills count="2">
    <fill>
      <patternFill patternType="none"/>
    </fill>
    <fill>
      <patternFill patternType="gray125"/>
    </fill>
  </fills>
  <borders count="45">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1">
    <xf numFmtId="0" fontId="0" fillId="0" borderId="0" xfId="0"/>
    <xf numFmtId="0" fontId="0" fillId="0" borderId="3" xfId="0" applyBorder="1"/>
    <xf numFmtId="0" fontId="0" fillId="0" borderId="4" xfId="0" applyBorder="1"/>
    <xf numFmtId="0" fontId="0" fillId="0" borderId="5" xfId="0" applyBorder="1"/>
    <xf numFmtId="0" fontId="0" fillId="0" borderId="6" xfId="0" applyBorder="1"/>
    <xf numFmtId="44" fontId="0" fillId="0" borderId="4" xfId="0" applyNumberFormat="1" applyBorder="1"/>
    <xf numFmtId="0" fontId="0" fillId="0" borderId="7" xfId="0" applyBorder="1"/>
    <xf numFmtId="44" fontId="0" fillId="0" borderId="7" xfId="0" applyNumberFormat="1" applyBorder="1"/>
    <xf numFmtId="44" fontId="0" fillId="0" borderId="5" xfId="0" applyNumberFormat="1" applyBorder="1"/>
    <xf numFmtId="0" fontId="3" fillId="0" borderId="0" xfId="0" applyFont="1"/>
    <xf numFmtId="0" fontId="3" fillId="0" borderId="0" xfId="0" applyFont="1" applyAlignment="1">
      <alignment horizontal="center"/>
    </xf>
    <xf numFmtId="0" fontId="3" fillId="0" borderId="0" xfId="0" applyFont="1" applyBorder="1"/>
    <xf numFmtId="0" fontId="3" fillId="0" borderId="22" xfId="0" applyFont="1" applyBorder="1"/>
    <xf numFmtId="0" fontId="3" fillId="0" borderId="15" xfId="0" applyFont="1" applyBorder="1"/>
    <xf numFmtId="0" fontId="3" fillId="0" borderId="11" xfId="0" applyFont="1" applyBorder="1"/>
    <xf numFmtId="0" fontId="3" fillId="0" borderId="23" xfId="0" applyFont="1" applyBorder="1" applyAlignment="1">
      <alignment horizontal="center"/>
    </xf>
    <xf numFmtId="0" fontId="3" fillId="0" borderId="24" xfId="0" applyFont="1" applyBorder="1"/>
    <xf numFmtId="0" fontId="3" fillId="0" borderId="25" xfId="0" applyFont="1" applyBorder="1" applyAlignment="1">
      <alignment horizontal="center"/>
    </xf>
    <xf numFmtId="0" fontId="3" fillId="0" borderId="6" xfId="0" applyFont="1" applyBorder="1" applyAlignment="1">
      <alignment horizontal="center" wrapText="1"/>
    </xf>
    <xf numFmtId="44" fontId="3" fillId="0" borderId="6" xfId="1" applyFont="1" applyBorder="1"/>
    <xf numFmtId="0" fontId="3" fillId="0" borderId="6" xfId="0" applyFont="1" applyBorder="1" applyAlignment="1">
      <alignment horizontal="center"/>
    </xf>
    <xf numFmtId="44" fontId="3" fillId="0" borderId="6" xfId="0" applyNumberFormat="1" applyFont="1" applyBorder="1"/>
    <xf numFmtId="14" fontId="3" fillId="0" borderId="6" xfId="0" applyNumberFormat="1" applyFont="1" applyBorder="1"/>
    <xf numFmtId="164" fontId="3" fillId="0" borderId="6" xfId="2" applyNumberFormat="1" applyFont="1" applyBorder="1"/>
    <xf numFmtId="0" fontId="3" fillId="0" borderId="4" xfId="0" applyFont="1" applyBorder="1" applyAlignment="1">
      <alignment horizontal="center" wrapText="1"/>
    </xf>
    <xf numFmtId="44" fontId="3" fillId="0" borderId="4" xfId="1" applyFont="1" applyBorder="1"/>
    <xf numFmtId="0" fontId="3" fillId="0" borderId="4" xfId="0" applyFont="1" applyBorder="1" applyAlignment="1">
      <alignment horizontal="center"/>
    </xf>
    <xf numFmtId="44" fontId="3" fillId="0" borderId="4" xfId="0" applyNumberFormat="1" applyFont="1" applyBorder="1"/>
    <xf numFmtId="14" fontId="3" fillId="0" borderId="4" xfId="0" applyNumberFormat="1" applyFont="1" applyBorder="1"/>
    <xf numFmtId="164" fontId="3" fillId="0" borderId="4" xfId="2" applyNumberFormat="1" applyFont="1" applyBorder="1"/>
    <xf numFmtId="0" fontId="3" fillId="0" borderId="5" xfId="0" applyFont="1" applyBorder="1" applyAlignment="1">
      <alignment horizontal="center" wrapText="1"/>
    </xf>
    <xf numFmtId="44" fontId="3" fillId="0" borderId="5" xfId="1" applyFont="1" applyBorder="1"/>
    <xf numFmtId="0" fontId="3" fillId="0" borderId="5" xfId="0" applyFont="1" applyBorder="1" applyAlignment="1">
      <alignment horizontal="center"/>
    </xf>
    <xf numFmtId="44" fontId="3" fillId="0" borderId="5" xfId="0" applyNumberFormat="1" applyFont="1" applyBorder="1"/>
    <xf numFmtId="14" fontId="3" fillId="0" borderId="5" xfId="0" applyNumberFormat="1" applyFont="1" applyBorder="1"/>
    <xf numFmtId="164" fontId="3" fillId="0" borderId="5" xfId="2" applyNumberFormat="1" applyFont="1" applyBorder="1"/>
    <xf numFmtId="0" fontId="3" fillId="0" borderId="3" xfId="0" applyFont="1" applyBorder="1" applyAlignment="1">
      <alignment horizontal="center" wrapText="1"/>
    </xf>
    <xf numFmtId="44" fontId="3" fillId="0" borderId="3" xfId="1" applyFont="1" applyBorder="1"/>
    <xf numFmtId="0" fontId="3" fillId="0" borderId="3" xfId="0" applyFont="1" applyBorder="1" applyAlignment="1">
      <alignment horizontal="center"/>
    </xf>
    <xf numFmtId="44" fontId="3" fillId="0" borderId="3" xfId="0" applyNumberFormat="1" applyFont="1" applyBorder="1"/>
    <xf numFmtId="14" fontId="3" fillId="0" borderId="3" xfId="0" applyNumberFormat="1" applyFont="1" applyBorder="1"/>
    <xf numFmtId="164" fontId="3" fillId="0" borderId="3" xfId="2" applyNumberFormat="1" applyFont="1" applyBorder="1"/>
    <xf numFmtId="0" fontId="3" fillId="0" borderId="3" xfId="0" applyFont="1" applyBorder="1"/>
    <xf numFmtId="0" fontId="3" fillId="0" borderId="4" xfId="0" applyFont="1" applyBorder="1"/>
    <xf numFmtId="0" fontId="3" fillId="0" borderId="5" xfId="0" applyFont="1" applyBorder="1"/>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0" xfId="0" applyFont="1" applyBorder="1" applyAlignment="1">
      <alignment horizontal="center"/>
    </xf>
    <xf numFmtId="0" fontId="3" fillId="0" borderId="8" xfId="0" applyFont="1" applyBorder="1" applyAlignment="1">
      <alignment horizontal="left" vertical="center" wrapText="1"/>
    </xf>
    <xf numFmtId="0" fontId="3" fillId="0" borderId="8" xfId="0" applyFont="1" applyBorder="1" applyAlignment="1">
      <alignment horizontal="center" wrapText="1"/>
    </xf>
    <xf numFmtId="44" fontId="3" fillId="0" borderId="8" xfId="1" applyFont="1" applyBorder="1"/>
    <xf numFmtId="0" fontId="3" fillId="0" borderId="8" xfId="0" applyFont="1" applyBorder="1" applyAlignment="1">
      <alignment horizontal="center"/>
    </xf>
    <xf numFmtId="44" fontId="3" fillId="0" borderId="8" xfId="0" applyNumberFormat="1" applyFont="1" applyBorder="1"/>
    <xf numFmtId="0" fontId="3" fillId="0" borderId="8" xfId="0" applyFont="1" applyBorder="1"/>
    <xf numFmtId="164" fontId="3" fillId="0" borderId="8" xfId="2" applyNumberFormat="1" applyFont="1" applyBorder="1"/>
    <xf numFmtId="0" fontId="3" fillId="0" borderId="26" xfId="0" applyFont="1" applyBorder="1"/>
    <xf numFmtId="44" fontId="3" fillId="0" borderId="26" xfId="1" applyFont="1" applyBorder="1"/>
    <xf numFmtId="10" fontId="3" fillId="0" borderId="2" xfId="2" applyNumberFormat="1" applyFont="1" applyBorder="1"/>
    <xf numFmtId="10" fontId="3" fillId="0" borderId="2" xfId="2" applyNumberFormat="1" applyFont="1" applyBorder="1" applyAlignment="1">
      <alignment horizontal="center"/>
    </xf>
    <xf numFmtId="44" fontId="3" fillId="0" borderId="26" xfId="0" applyNumberFormat="1" applyFont="1" applyBorder="1"/>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Alignment="1"/>
    <xf numFmtId="0" fontId="3" fillId="0" borderId="0" xfId="0" applyFont="1" applyBorder="1" applyAlignment="1"/>
    <xf numFmtId="0" fontId="3" fillId="0" borderId="22" xfId="0" applyFont="1" applyBorder="1" applyAlignment="1"/>
    <xf numFmtId="44" fontId="3" fillId="0" borderId="0" xfId="1" applyFont="1" applyBorder="1" applyAlignment="1"/>
    <xf numFmtId="44" fontId="3" fillId="0" borderId="0" xfId="0" applyNumberFormat="1" applyFont="1" applyBorder="1" applyAlignment="1"/>
    <xf numFmtId="14" fontId="3" fillId="0" borderId="0" xfId="0" applyNumberFormat="1" applyFont="1" applyBorder="1" applyAlignment="1"/>
    <xf numFmtId="164" fontId="3" fillId="0" borderId="0" xfId="2" applyNumberFormat="1" applyFont="1" applyBorder="1" applyAlignment="1"/>
    <xf numFmtId="44" fontId="3" fillId="0" borderId="4" xfId="1" applyFont="1" applyBorder="1" applyAlignment="1"/>
    <xf numFmtId="44" fontId="3" fillId="0" borderId="4" xfId="1" applyFont="1" applyBorder="1" applyAlignment="1">
      <alignment horizontal="center"/>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44" fontId="3" fillId="0" borderId="0" xfId="1" applyFont="1" applyFill="1" applyBorder="1" applyAlignment="1"/>
    <xf numFmtId="44" fontId="3" fillId="0" borderId="0" xfId="0" applyNumberFormat="1" applyFont="1" applyFill="1" applyBorder="1" applyAlignment="1"/>
    <xf numFmtId="0" fontId="3" fillId="0" borderId="0" xfId="0" applyFont="1" applyFill="1" applyBorder="1" applyAlignment="1"/>
    <xf numFmtId="0" fontId="3" fillId="0" borderId="0" xfId="0" applyFont="1" applyFill="1" applyAlignment="1"/>
    <xf numFmtId="0" fontId="3" fillId="0" borderId="7" xfId="0" applyFont="1" applyBorder="1" applyAlignment="1">
      <alignment horizontal="center"/>
    </xf>
    <xf numFmtId="44" fontId="3" fillId="0" borderId="7" xfId="1" applyFont="1" applyBorder="1" applyAlignment="1"/>
    <xf numFmtId="44" fontId="3" fillId="0" borderId="7" xfId="1" applyFont="1" applyBorder="1" applyAlignment="1">
      <alignment horizontal="center"/>
    </xf>
    <xf numFmtId="0" fontId="3" fillId="0" borderId="0" xfId="0" applyFont="1" applyAlignment="1">
      <alignment horizontal="right"/>
    </xf>
    <xf numFmtId="44" fontId="3" fillId="0" borderId="0" xfId="1" applyFont="1" applyBorder="1" applyAlignment="1">
      <alignment horizontal="center"/>
    </xf>
    <xf numFmtId="44" fontId="3" fillId="0" borderId="0" xfId="0" applyNumberFormat="1" applyFont="1" applyFill="1" applyBorder="1" applyAlignment="1">
      <alignment horizontal="center"/>
    </xf>
    <xf numFmtId="0" fontId="3" fillId="0" borderId="27" xfId="0" applyFont="1" applyBorder="1" applyAlignment="1">
      <alignment vertical="center"/>
    </xf>
    <xf numFmtId="0" fontId="4" fillId="0" borderId="0" xfId="0" applyFont="1" applyBorder="1" applyAlignment="1">
      <alignment vertical="center"/>
    </xf>
    <xf numFmtId="0" fontId="3" fillId="0" borderId="1" xfId="0" applyFont="1" applyBorder="1" applyAlignment="1">
      <alignment vertical="center"/>
    </xf>
    <xf numFmtId="0" fontId="3" fillId="0" borderId="33" xfId="0" applyFont="1" applyBorder="1" applyAlignment="1">
      <alignment vertical="center"/>
    </xf>
    <xf numFmtId="0" fontId="3" fillId="0" borderId="36" xfId="0" applyFont="1" applyBorder="1" applyAlignment="1">
      <alignment vertical="center"/>
    </xf>
    <xf numFmtId="44" fontId="3" fillId="0" borderId="36" xfId="0" applyNumberFormat="1" applyFont="1" applyFill="1" applyBorder="1" applyAlignment="1">
      <alignment horizontal="center"/>
    </xf>
    <xf numFmtId="44" fontId="3" fillId="0" borderId="26" xfId="0" applyNumberFormat="1" applyFont="1" applyFill="1" applyBorder="1" applyAlignment="1">
      <alignment horizontal="center"/>
    </xf>
    <xf numFmtId="0" fontId="4" fillId="0" borderId="37" xfId="0" applyFont="1" applyBorder="1" applyAlignment="1">
      <alignment vertical="center"/>
    </xf>
    <xf numFmtId="44" fontId="3" fillId="0" borderId="38" xfId="0" applyNumberFormat="1" applyFont="1" applyFill="1" applyBorder="1" applyAlignment="1">
      <alignment horizontal="center"/>
    </xf>
    <xf numFmtId="0" fontId="3" fillId="0" borderId="26" xfId="0" applyFont="1" applyBorder="1" applyAlignment="1">
      <alignment horizontal="center"/>
    </xf>
    <xf numFmtId="0" fontId="0" fillId="0" borderId="1" xfId="0" applyBorder="1" applyAlignment="1"/>
    <xf numFmtId="0" fontId="2" fillId="0" borderId="3" xfId="0" applyFont="1" applyBorder="1"/>
    <xf numFmtId="0" fontId="2" fillId="0" borderId="4" xfId="0" applyFont="1" applyBorder="1"/>
    <xf numFmtId="0" fontId="2" fillId="0" borderId="5" xfId="0" applyFont="1" applyBorder="1"/>
    <xf numFmtId="0" fontId="0" fillId="0" borderId="39" xfId="0"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2" fillId="0" borderId="33" xfId="0" applyFont="1" applyBorder="1" applyAlignment="1">
      <alignment horizontal="center" vertical="center"/>
    </xf>
    <xf numFmtId="0" fontId="2" fillId="0" borderId="35"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7" xfId="0" applyFont="1" applyBorder="1" applyAlignment="1">
      <alignment horizontal="center" vertical="center"/>
    </xf>
    <xf numFmtId="0" fontId="2" fillId="0" borderId="44" xfId="0" applyFont="1" applyBorder="1" applyAlignment="1">
      <alignment horizontal="center" vertical="center"/>
    </xf>
    <xf numFmtId="44" fontId="2" fillId="0" borderId="7" xfId="0" applyNumberFormat="1" applyFont="1" applyBorder="1" applyAlignment="1">
      <alignment horizontal="center" vertical="center"/>
    </xf>
    <xf numFmtId="44" fontId="2" fillId="0" borderId="44" xfId="0" applyNumberFormat="1" applyFont="1" applyBorder="1" applyAlignment="1">
      <alignment horizontal="center" vertical="center"/>
    </xf>
    <xf numFmtId="10" fontId="3" fillId="0" borderId="22" xfId="2" applyNumberFormat="1" applyFont="1" applyBorder="1" applyAlignment="1">
      <alignment horizontal="center"/>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vertical="center"/>
    </xf>
    <xf numFmtId="0" fontId="3" fillId="0" borderId="19" xfId="0" applyFont="1" applyBorder="1" applyAlignment="1">
      <alignment vertical="center"/>
    </xf>
    <xf numFmtId="0" fontId="3" fillId="0" borderId="15" xfId="0" applyFont="1" applyBorder="1" applyAlignment="1">
      <alignment horizontal="center" vertical="center"/>
    </xf>
    <xf numFmtId="0" fontId="3" fillId="0" borderId="19" xfId="0" applyFont="1" applyBorder="1" applyAlignment="1">
      <alignment horizontal="center" vertical="center"/>
    </xf>
    <xf numFmtId="0" fontId="3" fillId="0" borderId="15"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4" fillId="0" borderId="22" xfId="0" applyFont="1" applyBorder="1" applyAlignment="1">
      <alignment horizontal="center"/>
    </xf>
    <xf numFmtId="10" fontId="3" fillId="0" borderId="2" xfId="2" applyNumberFormat="1" applyFont="1" applyBorder="1" applyAlignment="1">
      <alignment horizontal="center"/>
    </xf>
    <xf numFmtId="0" fontId="3" fillId="0" borderId="9" xfId="0" applyFont="1" applyBorder="1" applyAlignment="1">
      <alignment horizontal="left" vertical="center" wrapText="1"/>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4" xfId="0" applyFont="1" applyBorder="1" applyAlignment="1">
      <alignment horizontal="center" vertical="center"/>
    </xf>
    <xf numFmtId="0" fontId="3" fillId="0" borderId="20" xfId="0" applyFont="1" applyBorder="1" applyAlignment="1">
      <alignment horizontal="center" vertical="center"/>
    </xf>
    <xf numFmtId="44" fontId="3" fillId="0" borderId="0" xfId="1" applyFont="1" applyBorder="1" applyAlignment="1">
      <alignment horizont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4" fillId="0" borderId="22" xfId="0" applyFont="1" applyBorder="1" applyAlignment="1">
      <alignment horizontal="center" vertical="top"/>
    </xf>
  </cellXfs>
  <cellStyles count="3">
    <cellStyle name="Currency" xfId="1" builtinId="4"/>
    <cellStyle name="Normal" xfId="0" builtinId="0"/>
    <cellStyle name="Percent" xfId="2" builtinId="5"/>
  </cellStyles>
  <dxfs count="0"/>
  <tableStyles count="0" defaultTableStyle="TableStyleMedium2"/>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28"/>
  <sheetViews>
    <sheetView view="pageLayout" zoomScaleNormal="100" workbookViewId="0">
      <selection activeCell="B45" sqref="B45"/>
    </sheetView>
  </sheetViews>
  <sheetFormatPr defaultColWidth="8.85546875" defaultRowHeight="15" x14ac:dyDescent="0.25"/>
  <cols>
    <col min="1" max="1" width="15.42578125" customWidth="1"/>
    <col min="2" max="2" width="19.7109375" customWidth="1"/>
    <col min="3" max="3" width="10.28515625" customWidth="1"/>
    <col min="4" max="4" width="14" customWidth="1"/>
  </cols>
  <sheetData>
    <row r="6" spans="1:5" x14ac:dyDescent="0.25">
      <c r="A6" s="97" t="s">
        <v>14</v>
      </c>
      <c r="B6" s="98"/>
      <c r="C6" s="98"/>
      <c r="D6" s="99"/>
      <c r="E6" s="93"/>
    </row>
    <row r="7" spans="1:5" x14ac:dyDescent="0.25">
      <c r="A7" s="2"/>
      <c r="B7" s="94" t="str">
        <f>'Prime-Cost Proposal Example'!B9:H9</f>
        <v>Prime Consultant</v>
      </c>
      <c r="C7" s="1" t="s">
        <v>21</v>
      </c>
      <c r="D7" s="1" t="s">
        <v>22</v>
      </c>
    </row>
    <row r="8" spans="1:5" x14ac:dyDescent="0.25">
      <c r="A8" s="2"/>
      <c r="B8" s="2" t="s">
        <v>17</v>
      </c>
      <c r="C8" s="2">
        <f>'Prime-Cost Proposal Example'!H36</f>
        <v>228</v>
      </c>
      <c r="D8" s="5">
        <f>'Prime-Cost Proposal Example'!I36</f>
        <v>46126.880000000005</v>
      </c>
    </row>
    <row r="9" spans="1:5" x14ac:dyDescent="0.25">
      <c r="A9" s="6"/>
      <c r="B9" s="6" t="s">
        <v>16</v>
      </c>
      <c r="C9" s="6"/>
      <c r="D9" s="7">
        <f>'Prime-ODC Example '!L22</f>
        <v>8550</v>
      </c>
    </row>
    <row r="10" spans="1:5" x14ac:dyDescent="0.25">
      <c r="A10" s="96" t="s">
        <v>23</v>
      </c>
      <c r="B10" s="3"/>
      <c r="C10" s="3">
        <f>SUM(C8:C9)</f>
        <v>228</v>
      </c>
      <c r="D10" s="8">
        <f>SUM(D8:D9)</f>
        <v>54676.880000000005</v>
      </c>
    </row>
    <row r="11" spans="1:5" x14ac:dyDescent="0.25">
      <c r="A11" s="4"/>
      <c r="B11" s="4"/>
      <c r="C11" s="4"/>
      <c r="D11" s="4"/>
    </row>
    <row r="12" spans="1:5" x14ac:dyDescent="0.25">
      <c r="A12" s="2"/>
      <c r="B12" s="95" t="str">
        <f>'Sub#1-Cost Proposal Example '!B9:H9</f>
        <v>Subconsultant #1</v>
      </c>
      <c r="C12" s="2"/>
      <c r="D12" s="2"/>
    </row>
    <row r="13" spans="1:5" x14ac:dyDescent="0.25">
      <c r="A13" s="2"/>
      <c r="B13" s="2" t="s">
        <v>17</v>
      </c>
      <c r="C13" s="2">
        <f>'Sub#1-Cost Proposal Example '!H36</f>
        <v>299</v>
      </c>
      <c r="D13" s="5">
        <f>'Sub#1-Cost Proposal Example '!I36:I36</f>
        <v>59087.54</v>
      </c>
    </row>
    <row r="14" spans="1:5" x14ac:dyDescent="0.25">
      <c r="A14" s="6"/>
      <c r="B14" s="6" t="s">
        <v>16</v>
      </c>
      <c r="C14" s="6"/>
      <c r="D14" s="7">
        <f>'Sub#1-ODC Example  '!L22</f>
        <v>8550</v>
      </c>
    </row>
    <row r="15" spans="1:5" x14ac:dyDescent="0.25">
      <c r="A15" s="96" t="s">
        <v>23</v>
      </c>
      <c r="B15" s="3"/>
      <c r="C15" s="3">
        <f>SUM(C13:C14)</f>
        <v>299</v>
      </c>
      <c r="D15" s="8">
        <f>SUM(D13:D14)</f>
        <v>67637.540000000008</v>
      </c>
    </row>
    <row r="16" spans="1:5" x14ac:dyDescent="0.25">
      <c r="A16" s="4"/>
      <c r="B16" s="4"/>
      <c r="C16" s="4"/>
      <c r="D16" s="4"/>
    </row>
    <row r="17" spans="1:4" x14ac:dyDescent="0.25">
      <c r="A17" s="2"/>
      <c r="B17" s="95" t="str">
        <f>'Sub#2-Cost Proposal Example '!B9:H9</f>
        <v>Subconsultant #2</v>
      </c>
      <c r="C17" s="2"/>
      <c r="D17" s="2"/>
    </row>
    <row r="18" spans="1:4" x14ac:dyDescent="0.25">
      <c r="A18" s="2"/>
      <c r="B18" s="2" t="s">
        <v>17</v>
      </c>
      <c r="C18" s="2">
        <f>'Sub#2-Cost Proposal Example '!H36</f>
        <v>40</v>
      </c>
      <c r="D18" s="5">
        <f>'Sub#2-Cost Proposal Example '!I36</f>
        <v>7624.6</v>
      </c>
    </row>
    <row r="19" spans="1:4" x14ac:dyDescent="0.25">
      <c r="A19" s="6"/>
      <c r="B19" s="6" t="s">
        <v>16</v>
      </c>
      <c r="C19" s="6"/>
      <c r="D19" s="7">
        <f>'Sub#2-ODC Example'!L22</f>
        <v>8550</v>
      </c>
    </row>
    <row r="20" spans="1:4" x14ac:dyDescent="0.25">
      <c r="A20" s="96" t="s">
        <v>23</v>
      </c>
      <c r="B20" s="3"/>
      <c r="C20" s="3">
        <f>SUM(C18:C19)</f>
        <v>40</v>
      </c>
      <c r="D20" s="8">
        <f>SUM(D18:D19)</f>
        <v>16174.6</v>
      </c>
    </row>
    <row r="21" spans="1:4" x14ac:dyDescent="0.25">
      <c r="A21" s="4"/>
      <c r="B21" s="4"/>
      <c r="C21" s="4"/>
      <c r="D21" s="4"/>
    </row>
    <row r="22" spans="1:4" x14ac:dyDescent="0.25">
      <c r="A22" s="2"/>
      <c r="B22" s="95" t="str">
        <f>'Sub#3-Cost Proposal Example '!B9:H9</f>
        <v>Subconsultant #3</v>
      </c>
      <c r="C22" s="2"/>
      <c r="D22" s="2"/>
    </row>
    <row r="23" spans="1:4" x14ac:dyDescent="0.25">
      <c r="A23" s="2"/>
      <c r="B23" s="2" t="s">
        <v>17</v>
      </c>
      <c r="C23" s="2">
        <f>'Sub#3-Cost Proposal Example '!H36</f>
        <v>6</v>
      </c>
      <c r="D23" s="5">
        <f>'Sub#3-Cost Proposal Example '!I36</f>
        <v>1297.96</v>
      </c>
    </row>
    <row r="24" spans="1:4" x14ac:dyDescent="0.25">
      <c r="A24" s="6"/>
      <c r="B24" s="6" t="s">
        <v>16</v>
      </c>
      <c r="C24" s="6"/>
      <c r="D24" s="7">
        <f>'Sub#3-ODC Example '!L22</f>
        <v>8550</v>
      </c>
    </row>
    <row r="25" spans="1:4" x14ac:dyDescent="0.25">
      <c r="A25" s="96" t="s">
        <v>23</v>
      </c>
      <c r="B25" s="3"/>
      <c r="C25" s="3">
        <f>SUM(C23:C24)</f>
        <v>6</v>
      </c>
      <c r="D25" s="8">
        <f>SUM(D23:D24)</f>
        <v>9847.9599999999991</v>
      </c>
    </row>
    <row r="26" spans="1:4" x14ac:dyDescent="0.25">
      <c r="A26" s="100" t="s">
        <v>24</v>
      </c>
      <c r="B26" s="101"/>
      <c r="C26" s="104">
        <f>C10+C15+C20+C25</f>
        <v>573</v>
      </c>
      <c r="D26" s="106">
        <f>D10+D15+D20+D25</f>
        <v>148336.98000000001</v>
      </c>
    </row>
    <row r="27" spans="1:4" ht="15.75" thickBot="1" x14ac:dyDescent="0.3">
      <c r="A27" s="102"/>
      <c r="B27" s="103"/>
      <c r="C27" s="105"/>
      <c r="D27" s="107"/>
    </row>
    <row r="28" spans="1:4" ht="15.75" thickTop="1" x14ac:dyDescent="0.25"/>
  </sheetData>
  <mergeCells count="4">
    <mergeCell ref="A6:D6"/>
    <mergeCell ref="A26:B27"/>
    <mergeCell ref="C26:C27"/>
    <mergeCell ref="D26:D27"/>
  </mergeCells>
  <phoneticPr fontId="5" type="noConversion"/>
  <printOptions horizontalCentered="1"/>
  <pageMargins left="0.7" right="0.7" top="0.75" bottom="0.75" header="0.3" footer="0.3"/>
  <pageSetup orientation="portrait" r:id="rId1"/>
  <headerFooter>
    <oddHeader>&amp;C&amp;"-,Bold"&amp;14ATTACHMENT B &amp;"-,Regular"&amp;11
Specific Rate of Compensation (use for on call or As- Needed  contracts)
(Consruction Engineering and Inspection Contracts)</oddHeader>
    <oddFooter>&amp;LForm 351 - Specific Rate of Compensation Cost Proposal&amp;R6/2014</oddFooter>
  </headerFooter>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59999389629810485"/>
    <pageSetUpPr fitToPage="1"/>
  </sheetPr>
  <dimension ref="A2:S44"/>
  <sheetViews>
    <sheetView view="pageLayout" zoomScaleNormal="100" workbookViewId="0">
      <selection activeCell="A4" sqref="A4"/>
    </sheetView>
  </sheetViews>
  <sheetFormatPr defaultColWidth="8.85546875" defaultRowHeight="15.75" x14ac:dyDescent="0.25"/>
  <cols>
    <col min="1" max="1" width="28" style="9" customWidth="1"/>
    <col min="2" max="2" width="11.28515625" style="9" bestFit="1" customWidth="1"/>
    <col min="3" max="3" width="12.42578125" style="9" bestFit="1" customWidth="1"/>
    <col min="4" max="4" width="12.7109375" style="9" bestFit="1" customWidth="1"/>
    <col min="5" max="5" width="14.140625" style="9" customWidth="1"/>
    <col min="6" max="6" width="10.7109375" style="9" bestFit="1" customWidth="1"/>
    <col min="7" max="7" width="11.85546875" style="9" bestFit="1" customWidth="1"/>
    <col min="8" max="8" width="11.140625" style="9" bestFit="1" customWidth="1"/>
    <col min="9" max="9" width="14.42578125" style="9" customWidth="1"/>
    <col min="10" max="10" width="0.7109375" style="9" customWidth="1"/>
    <col min="11" max="11" width="12" style="9" customWidth="1"/>
    <col min="12" max="12" width="1.7109375" style="9" bestFit="1" customWidth="1"/>
    <col min="13" max="13" width="11.85546875" style="9" bestFit="1" customWidth="1"/>
    <col min="14" max="14" width="13.42578125" style="9" customWidth="1"/>
    <col min="15" max="15" width="9" style="9" customWidth="1"/>
    <col min="16" max="16" width="9.28515625" style="9" bestFit="1" customWidth="1"/>
    <col min="17" max="17" width="1.7109375" style="9" bestFit="1" customWidth="1"/>
    <col min="18" max="18" width="9.28515625" style="9" bestFit="1" customWidth="1"/>
    <col min="19" max="19" width="14.28515625" style="9" bestFit="1" customWidth="1"/>
    <col min="20" max="16384" width="8.85546875" style="9"/>
  </cols>
  <sheetData>
    <row r="2" spans="1:19" x14ac:dyDescent="0.25">
      <c r="G2" s="10"/>
    </row>
    <row r="4" spans="1:19" x14ac:dyDescent="0.25">
      <c r="G4" s="10"/>
    </row>
    <row r="5" spans="1:19" x14ac:dyDescent="0.25">
      <c r="G5" s="10"/>
    </row>
    <row r="6" spans="1:19" x14ac:dyDescent="0.25">
      <c r="F6" s="10"/>
    </row>
    <row r="7" spans="1:19" x14ac:dyDescent="0.25">
      <c r="F7" s="10"/>
    </row>
    <row r="8" spans="1:19" x14ac:dyDescent="0.25">
      <c r="M8" s="11"/>
    </row>
    <row r="9" spans="1:19" ht="16.5" thickBot="1" x14ac:dyDescent="0.3">
      <c r="A9" s="9" t="s">
        <v>25</v>
      </c>
      <c r="B9" s="121" t="s">
        <v>15</v>
      </c>
      <c r="C9" s="121"/>
      <c r="D9" s="121"/>
      <c r="E9" s="121"/>
      <c r="F9" s="121"/>
      <c r="G9" s="121"/>
      <c r="H9" s="121"/>
      <c r="I9" s="11"/>
      <c r="K9" s="80" t="s">
        <v>26</v>
      </c>
      <c r="M9" s="12"/>
      <c r="N9" s="12"/>
      <c r="P9" s="9" t="s">
        <v>27</v>
      </c>
      <c r="Q9" s="12"/>
      <c r="R9" s="12"/>
      <c r="S9" s="12"/>
    </row>
    <row r="11" spans="1:19" x14ac:dyDescent="0.25">
      <c r="A11" s="9" t="s">
        <v>63</v>
      </c>
      <c r="C11" s="9" t="s">
        <v>29</v>
      </c>
      <c r="F11" s="9" t="s">
        <v>30</v>
      </c>
      <c r="K11" s="9" t="s">
        <v>32</v>
      </c>
    </row>
    <row r="12" spans="1:19" x14ac:dyDescent="0.25">
      <c r="A12" s="9" t="s">
        <v>61</v>
      </c>
      <c r="B12" s="10" t="s">
        <v>28</v>
      </c>
      <c r="E12" s="10" t="s">
        <v>28</v>
      </c>
      <c r="F12" s="9" t="s">
        <v>61</v>
      </c>
      <c r="I12" s="10" t="s">
        <v>31</v>
      </c>
    </row>
    <row r="13" spans="1:19" x14ac:dyDescent="0.25">
      <c r="A13" s="58">
        <v>0</v>
      </c>
      <c r="C13" s="57">
        <v>0</v>
      </c>
      <c r="F13" s="122">
        <v>0</v>
      </c>
      <c r="G13" s="122"/>
      <c r="K13" s="122">
        <f>A13+C13+F13</f>
        <v>0</v>
      </c>
      <c r="L13" s="122"/>
      <c r="M13" s="122"/>
    </row>
    <row r="14" spans="1:19" x14ac:dyDescent="0.25">
      <c r="A14" s="11"/>
      <c r="C14" s="11"/>
      <c r="F14" s="47"/>
      <c r="G14" s="47"/>
      <c r="K14" s="47"/>
      <c r="L14" s="47"/>
      <c r="M14" s="47"/>
    </row>
    <row r="15" spans="1:19" ht="16.5" thickBot="1" x14ac:dyDescent="0.3">
      <c r="P15" s="9" t="s">
        <v>62</v>
      </c>
      <c r="R15" s="108">
        <v>0</v>
      </c>
      <c r="S15" s="108"/>
    </row>
    <row r="17" spans="1:19" ht="16.5" thickBot="1" x14ac:dyDescent="0.3"/>
    <row r="18" spans="1:19" ht="29.25" customHeight="1" x14ac:dyDescent="0.25">
      <c r="A18" s="127" t="s">
        <v>33</v>
      </c>
      <c r="B18" s="124" t="s">
        <v>51</v>
      </c>
      <c r="C18" s="125"/>
      <c r="D18" s="125"/>
      <c r="E18" s="125"/>
      <c r="F18" s="125"/>
      <c r="G18" s="126"/>
      <c r="H18" s="113" t="s">
        <v>39</v>
      </c>
      <c r="I18" s="115" t="s">
        <v>40</v>
      </c>
      <c r="J18" s="45"/>
      <c r="K18" s="13" t="s">
        <v>41</v>
      </c>
      <c r="L18" s="13"/>
      <c r="M18" s="13"/>
      <c r="N18" s="117" t="s">
        <v>42</v>
      </c>
      <c r="O18" s="117" t="s">
        <v>43</v>
      </c>
      <c r="P18" s="109" t="s">
        <v>44</v>
      </c>
      <c r="Q18" s="110"/>
      <c r="R18" s="110"/>
      <c r="S18" s="85"/>
    </row>
    <row r="19" spans="1:19" ht="16.5" thickBot="1" x14ac:dyDescent="0.3">
      <c r="A19" s="128"/>
      <c r="B19" s="14" t="s">
        <v>50</v>
      </c>
      <c r="C19" s="14" t="s">
        <v>52</v>
      </c>
      <c r="D19" s="14" t="s">
        <v>48</v>
      </c>
      <c r="E19" s="14" t="s">
        <v>53</v>
      </c>
      <c r="F19" s="14" t="s">
        <v>49</v>
      </c>
      <c r="G19" s="14" t="s">
        <v>54</v>
      </c>
      <c r="H19" s="114"/>
      <c r="I19" s="116"/>
      <c r="J19" s="46"/>
      <c r="K19" s="15" t="s">
        <v>45</v>
      </c>
      <c r="L19" s="16"/>
      <c r="M19" s="17" t="s">
        <v>46</v>
      </c>
      <c r="N19" s="118"/>
      <c r="O19" s="118"/>
      <c r="P19" s="111"/>
      <c r="Q19" s="112"/>
      <c r="R19" s="112"/>
      <c r="S19" s="85"/>
    </row>
    <row r="20" spans="1:19" x14ac:dyDescent="0.25">
      <c r="A20" s="119" t="s">
        <v>34</v>
      </c>
      <c r="B20" s="18">
        <v>0</v>
      </c>
      <c r="C20" s="19">
        <v>223.55</v>
      </c>
      <c r="D20" s="20">
        <v>0</v>
      </c>
      <c r="E20" s="19">
        <v>223.55</v>
      </c>
      <c r="F20" s="20">
        <v>0</v>
      </c>
      <c r="G20" s="19">
        <v>223.55</v>
      </c>
      <c r="H20" s="20">
        <f>B20+D20+F20</f>
        <v>0</v>
      </c>
      <c r="I20" s="21">
        <f>SUM((B20*C20)+(D20*E20)+(F20*G20))</f>
        <v>0</v>
      </c>
      <c r="J20" s="21"/>
      <c r="K20" s="22">
        <v>41275</v>
      </c>
      <c r="L20" s="20" t="s">
        <v>56</v>
      </c>
      <c r="M20" s="22">
        <v>41639</v>
      </c>
      <c r="N20" s="19">
        <v>88.43</v>
      </c>
      <c r="O20" s="23">
        <v>0</v>
      </c>
      <c r="P20" s="19">
        <v>0</v>
      </c>
      <c r="Q20" s="20" t="s">
        <v>56</v>
      </c>
      <c r="R20" s="19">
        <v>0</v>
      </c>
    </row>
    <row r="21" spans="1:19" x14ac:dyDescent="0.25">
      <c r="A21" s="119"/>
      <c r="B21" s="24">
        <v>57</v>
      </c>
      <c r="C21" s="25">
        <v>228.26</v>
      </c>
      <c r="D21" s="26">
        <v>0</v>
      </c>
      <c r="E21" s="25">
        <v>228.26</v>
      </c>
      <c r="F21" s="26">
        <v>0</v>
      </c>
      <c r="G21" s="25">
        <v>228.26</v>
      </c>
      <c r="H21" s="26">
        <f t="shared" ref="H21:H34" si="0">B21+D21+F21</f>
        <v>57</v>
      </c>
      <c r="I21" s="27">
        <f>SUM((B21*C21)+(D21*E21)+(F21*G21))</f>
        <v>13010.82</v>
      </c>
      <c r="J21" s="27"/>
      <c r="K21" s="28">
        <v>41640</v>
      </c>
      <c r="L21" s="26" t="s">
        <v>56</v>
      </c>
      <c r="M21" s="28">
        <v>41670</v>
      </c>
      <c r="N21" s="25">
        <v>90.29</v>
      </c>
      <c r="O21" s="29">
        <f>(N21-N20)/N20</f>
        <v>2.1033585887142364E-2</v>
      </c>
      <c r="P21" s="25">
        <v>0</v>
      </c>
      <c r="Q21" s="26" t="s">
        <v>56</v>
      </c>
      <c r="R21" s="25">
        <v>0</v>
      </c>
    </row>
    <row r="22" spans="1:19" x14ac:dyDescent="0.25">
      <c r="A22" s="120"/>
      <c r="B22" s="30">
        <v>20</v>
      </c>
      <c r="C22" s="31">
        <v>233.06</v>
      </c>
      <c r="D22" s="32">
        <v>0</v>
      </c>
      <c r="E22" s="31">
        <v>233.06</v>
      </c>
      <c r="F22" s="32">
        <v>0</v>
      </c>
      <c r="G22" s="31">
        <v>233.06</v>
      </c>
      <c r="H22" s="32">
        <f t="shared" si="0"/>
        <v>20</v>
      </c>
      <c r="I22" s="33">
        <f t="shared" ref="I22:I34" si="1">SUM((B22*C22)+(D22*E22)+(F22*G22))</f>
        <v>4661.2</v>
      </c>
      <c r="J22" s="33"/>
      <c r="K22" s="34">
        <v>42005</v>
      </c>
      <c r="L22" s="26" t="s">
        <v>56</v>
      </c>
      <c r="M22" s="34">
        <v>42369</v>
      </c>
      <c r="N22" s="31">
        <v>92.19</v>
      </c>
      <c r="O22" s="35">
        <f>(N22-N21)/N21</f>
        <v>2.1043304906412576E-2</v>
      </c>
      <c r="P22" s="31">
        <v>0</v>
      </c>
      <c r="Q22" s="32" t="s">
        <v>56</v>
      </c>
      <c r="R22" s="31">
        <v>0</v>
      </c>
    </row>
    <row r="23" spans="1:19" x14ac:dyDescent="0.25">
      <c r="A23" s="123" t="s">
        <v>35</v>
      </c>
      <c r="B23" s="36">
        <v>0</v>
      </c>
      <c r="C23" s="37">
        <v>183.79</v>
      </c>
      <c r="D23" s="38">
        <v>0</v>
      </c>
      <c r="E23" s="37">
        <v>275.68</v>
      </c>
      <c r="F23" s="38">
        <v>0</v>
      </c>
      <c r="G23" s="37">
        <v>367.58</v>
      </c>
      <c r="H23" s="38">
        <f t="shared" si="0"/>
        <v>0</v>
      </c>
      <c r="I23" s="39">
        <f t="shared" si="1"/>
        <v>0</v>
      </c>
      <c r="J23" s="39"/>
      <c r="K23" s="40">
        <v>41275</v>
      </c>
      <c r="L23" s="26" t="s">
        <v>56</v>
      </c>
      <c r="M23" s="40">
        <v>41639</v>
      </c>
      <c r="N23" s="37">
        <v>72.7</v>
      </c>
      <c r="O23" s="41">
        <v>0</v>
      </c>
      <c r="P23" s="37">
        <v>0</v>
      </c>
      <c r="Q23" s="38" t="s">
        <v>56</v>
      </c>
      <c r="R23" s="37">
        <v>0</v>
      </c>
    </row>
    <row r="24" spans="1:19" x14ac:dyDescent="0.25">
      <c r="A24" s="119"/>
      <c r="B24" s="24">
        <v>121</v>
      </c>
      <c r="C24" s="25">
        <v>187.66</v>
      </c>
      <c r="D24" s="26">
        <v>0</v>
      </c>
      <c r="E24" s="25">
        <v>281.48</v>
      </c>
      <c r="F24" s="26">
        <v>0</v>
      </c>
      <c r="G24" s="25">
        <v>375.31</v>
      </c>
      <c r="H24" s="26">
        <f t="shared" si="0"/>
        <v>121</v>
      </c>
      <c r="I24" s="27">
        <f t="shared" si="1"/>
        <v>22706.86</v>
      </c>
      <c r="J24" s="27"/>
      <c r="K24" s="28">
        <v>41640</v>
      </c>
      <c r="L24" s="26" t="s">
        <v>56</v>
      </c>
      <c r="M24" s="28">
        <v>41670</v>
      </c>
      <c r="N24" s="25">
        <v>74.23</v>
      </c>
      <c r="O24" s="29">
        <f t="shared" ref="O24:O25" si="2">(N24-N23)/N23</f>
        <v>2.1045392022008266E-2</v>
      </c>
      <c r="P24" s="25">
        <v>0</v>
      </c>
      <c r="Q24" s="26" t="s">
        <v>56</v>
      </c>
      <c r="R24" s="25">
        <v>0</v>
      </c>
    </row>
    <row r="25" spans="1:19" x14ac:dyDescent="0.25">
      <c r="A25" s="120"/>
      <c r="B25" s="30">
        <v>30</v>
      </c>
      <c r="C25" s="31">
        <v>191.6</v>
      </c>
      <c r="D25" s="32">
        <v>0</v>
      </c>
      <c r="E25" s="31">
        <v>194.53</v>
      </c>
      <c r="F25" s="32">
        <v>0</v>
      </c>
      <c r="G25" s="31">
        <v>383.2</v>
      </c>
      <c r="H25" s="32">
        <f t="shared" si="0"/>
        <v>30</v>
      </c>
      <c r="I25" s="33">
        <f t="shared" si="1"/>
        <v>5748</v>
      </c>
      <c r="J25" s="33"/>
      <c r="K25" s="34">
        <v>42005</v>
      </c>
      <c r="L25" s="26" t="s">
        <v>56</v>
      </c>
      <c r="M25" s="34">
        <v>42369</v>
      </c>
      <c r="N25" s="31">
        <v>75.790000000000006</v>
      </c>
      <c r="O25" s="35">
        <f t="shared" si="2"/>
        <v>2.1015761821366052E-2</v>
      </c>
      <c r="P25" s="31">
        <v>0</v>
      </c>
      <c r="Q25" s="32" t="s">
        <v>56</v>
      </c>
      <c r="R25" s="31">
        <v>0</v>
      </c>
    </row>
    <row r="26" spans="1:19" x14ac:dyDescent="0.25">
      <c r="A26" s="123" t="s">
        <v>36</v>
      </c>
      <c r="B26" s="36">
        <v>0</v>
      </c>
      <c r="C26" s="37">
        <v>0</v>
      </c>
      <c r="D26" s="38">
        <v>0</v>
      </c>
      <c r="E26" s="37">
        <v>0</v>
      </c>
      <c r="F26" s="38">
        <v>0</v>
      </c>
      <c r="G26" s="37">
        <v>0</v>
      </c>
      <c r="H26" s="38">
        <v>0</v>
      </c>
      <c r="I26" s="39">
        <f t="shared" si="1"/>
        <v>0</v>
      </c>
      <c r="J26" s="39"/>
      <c r="K26" s="42" t="s">
        <v>55</v>
      </c>
      <c r="L26" s="26" t="s">
        <v>56</v>
      </c>
      <c r="M26" s="42" t="s">
        <v>55</v>
      </c>
      <c r="N26" s="37">
        <v>9.9999999999999995E-8</v>
      </c>
      <c r="O26" s="41">
        <v>0</v>
      </c>
      <c r="P26" s="37">
        <v>0</v>
      </c>
      <c r="Q26" s="38" t="s">
        <v>56</v>
      </c>
      <c r="R26" s="37">
        <v>0</v>
      </c>
    </row>
    <row r="27" spans="1:19" x14ac:dyDescent="0.25">
      <c r="A27" s="119"/>
      <c r="B27" s="24">
        <v>0</v>
      </c>
      <c r="C27" s="25">
        <v>0</v>
      </c>
      <c r="D27" s="26">
        <v>0</v>
      </c>
      <c r="E27" s="25">
        <v>0</v>
      </c>
      <c r="F27" s="26">
        <v>0</v>
      </c>
      <c r="G27" s="25">
        <v>0</v>
      </c>
      <c r="H27" s="26">
        <f t="shared" si="0"/>
        <v>0</v>
      </c>
      <c r="I27" s="27">
        <f t="shared" si="1"/>
        <v>0</v>
      </c>
      <c r="J27" s="27"/>
      <c r="K27" s="43" t="s">
        <v>55</v>
      </c>
      <c r="L27" s="26" t="s">
        <v>56</v>
      </c>
      <c r="M27" s="43" t="s">
        <v>55</v>
      </c>
      <c r="N27" s="37">
        <v>9.9999999999999995E-8</v>
      </c>
      <c r="O27" s="29">
        <f t="shared" ref="O27:O28" si="3">(N27-N26)/N26</f>
        <v>0</v>
      </c>
      <c r="P27" s="25">
        <v>0</v>
      </c>
      <c r="Q27" s="26" t="s">
        <v>56</v>
      </c>
      <c r="R27" s="25">
        <v>0</v>
      </c>
    </row>
    <row r="28" spans="1:19" x14ac:dyDescent="0.25">
      <c r="A28" s="120"/>
      <c r="B28" s="30">
        <v>0</v>
      </c>
      <c r="C28" s="31">
        <v>0</v>
      </c>
      <c r="D28" s="32">
        <v>0</v>
      </c>
      <c r="E28" s="31">
        <v>0</v>
      </c>
      <c r="F28" s="32">
        <v>0</v>
      </c>
      <c r="G28" s="31">
        <v>0</v>
      </c>
      <c r="H28" s="32">
        <f t="shared" si="0"/>
        <v>0</v>
      </c>
      <c r="I28" s="33">
        <f t="shared" si="1"/>
        <v>0</v>
      </c>
      <c r="J28" s="33"/>
      <c r="K28" s="44" t="s">
        <v>55</v>
      </c>
      <c r="L28" s="26" t="s">
        <v>56</v>
      </c>
      <c r="M28" s="44" t="s">
        <v>55</v>
      </c>
      <c r="N28" s="37">
        <v>9.9999999999999995E-8</v>
      </c>
      <c r="O28" s="35">
        <f t="shared" si="3"/>
        <v>0</v>
      </c>
      <c r="P28" s="31">
        <v>0</v>
      </c>
      <c r="Q28" s="32" t="s">
        <v>56</v>
      </c>
      <c r="R28" s="31">
        <v>0</v>
      </c>
    </row>
    <row r="29" spans="1:19" x14ac:dyDescent="0.25">
      <c r="A29" s="123" t="s">
        <v>37</v>
      </c>
      <c r="B29" s="36">
        <v>0</v>
      </c>
      <c r="C29" s="37">
        <v>0</v>
      </c>
      <c r="D29" s="38">
        <v>0</v>
      </c>
      <c r="E29" s="37">
        <v>0</v>
      </c>
      <c r="F29" s="38">
        <v>0</v>
      </c>
      <c r="G29" s="37">
        <v>0</v>
      </c>
      <c r="H29" s="38">
        <f t="shared" si="0"/>
        <v>0</v>
      </c>
      <c r="I29" s="39">
        <f t="shared" si="1"/>
        <v>0</v>
      </c>
      <c r="J29" s="39"/>
      <c r="K29" s="42" t="s">
        <v>55</v>
      </c>
      <c r="L29" s="26" t="s">
        <v>56</v>
      </c>
      <c r="M29" s="42" t="s">
        <v>55</v>
      </c>
      <c r="N29" s="37">
        <v>9.9999999999999995E-8</v>
      </c>
      <c r="O29" s="41">
        <v>0</v>
      </c>
      <c r="P29" s="37">
        <v>0</v>
      </c>
      <c r="Q29" s="38" t="s">
        <v>56</v>
      </c>
      <c r="R29" s="37">
        <v>0</v>
      </c>
    </row>
    <row r="30" spans="1:19" x14ac:dyDescent="0.25">
      <c r="A30" s="119"/>
      <c r="B30" s="24">
        <v>0</v>
      </c>
      <c r="C30" s="25">
        <v>0</v>
      </c>
      <c r="D30" s="26">
        <v>0</v>
      </c>
      <c r="E30" s="25">
        <v>0</v>
      </c>
      <c r="F30" s="26">
        <v>0</v>
      </c>
      <c r="G30" s="25">
        <v>0</v>
      </c>
      <c r="H30" s="26">
        <f t="shared" si="0"/>
        <v>0</v>
      </c>
      <c r="I30" s="27">
        <f t="shared" si="1"/>
        <v>0</v>
      </c>
      <c r="J30" s="27"/>
      <c r="K30" s="43" t="s">
        <v>55</v>
      </c>
      <c r="L30" s="26" t="s">
        <v>56</v>
      </c>
      <c r="M30" s="43" t="s">
        <v>55</v>
      </c>
      <c r="N30" s="37">
        <v>9.9999999999999995E-8</v>
      </c>
      <c r="O30" s="29">
        <f t="shared" ref="O30:O31" si="4">(N30-N29)/N29</f>
        <v>0</v>
      </c>
      <c r="P30" s="25">
        <v>0</v>
      </c>
      <c r="Q30" s="26" t="s">
        <v>56</v>
      </c>
      <c r="R30" s="25">
        <v>0</v>
      </c>
    </row>
    <row r="31" spans="1:19" x14ac:dyDescent="0.25">
      <c r="A31" s="120"/>
      <c r="B31" s="30">
        <v>0</v>
      </c>
      <c r="C31" s="31">
        <v>0</v>
      </c>
      <c r="D31" s="32">
        <v>0</v>
      </c>
      <c r="E31" s="31">
        <v>0</v>
      </c>
      <c r="F31" s="32">
        <v>0</v>
      </c>
      <c r="G31" s="31">
        <v>0</v>
      </c>
      <c r="H31" s="32">
        <f t="shared" si="0"/>
        <v>0</v>
      </c>
      <c r="I31" s="33">
        <f t="shared" si="1"/>
        <v>0</v>
      </c>
      <c r="J31" s="33"/>
      <c r="K31" s="44" t="s">
        <v>55</v>
      </c>
      <c r="L31" s="26" t="s">
        <v>56</v>
      </c>
      <c r="M31" s="44" t="s">
        <v>55</v>
      </c>
      <c r="N31" s="37">
        <v>9.9999999999999995E-8</v>
      </c>
      <c r="O31" s="35">
        <f t="shared" si="4"/>
        <v>0</v>
      </c>
      <c r="P31" s="31">
        <v>0</v>
      </c>
      <c r="Q31" s="32" t="s">
        <v>56</v>
      </c>
      <c r="R31" s="31">
        <v>0</v>
      </c>
    </row>
    <row r="32" spans="1:19" x14ac:dyDescent="0.25">
      <c r="A32" s="123" t="s">
        <v>38</v>
      </c>
      <c r="B32" s="36">
        <v>0</v>
      </c>
      <c r="C32" s="37">
        <v>0</v>
      </c>
      <c r="D32" s="38">
        <v>0</v>
      </c>
      <c r="E32" s="37">
        <v>0</v>
      </c>
      <c r="F32" s="38">
        <v>0</v>
      </c>
      <c r="G32" s="37">
        <v>0</v>
      </c>
      <c r="H32" s="38">
        <f t="shared" si="0"/>
        <v>0</v>
      </c>
      <c r="I32" s="39">
        <f t="shared" si="1"/>
        <v>0</v>
      </c>
      <c r="J32" s="39"/>
      <c r="K32" s="42" t="s">
        <v>55</v>
      </c>
      <c r="L32" s="26" t="s">
        <v>56</v>
      </c>
      <c r="M32" s="42" t="s">
        <v>55</v>
      </c>
      <c r="N32" s="37">
        <v>9.9999999999999995E-8</v>
      </c>
      <c r="O32" s="41">
        <v>0</v>
      </c>
      <c r="P32" s="37">
        <v>0</v>
      </c>
      <c r="Q32" s="38" t="s">
        <v>56</v>
      </c>
      <c r="R32" s="37">
        <v>0</v>
      </c>
    </row>
    <row r="33" spans="1:18" x14ac:dyDescent="0.25">
      <c r="A33" s="119"/>
      <c r="B33" s="24">
        <v>0</v>
      </c>
      <c r="C33" s="25">
        <v>0</v>
      </c>
      <c r="D33" s="26">
        <v>0</v>
      </c>
      <c r="E33" s="25">
        <v>0</v>
      </c>
      <c r="F33" s="26">
        <v>0</v>
      </c>
      <c r="G33" s="25">
        <v>0</v>
      </c>
      <c r="H33" s="26">
        <f t="shared" si="0"/>
        <v>0</v>
      </c>
      <c r="I33" s="27">
        <f t="shared" si="1"/>
        <v>0</v>
      </c>
      <c r="J33" s="27"/>
      <c r="K33" s="43" t="s">
        <v>55</v>
      </c>
      <c r="L33" s="26" t="s">
        <v>56</v>
      </c>
      <c r="M33" s="43" t="s">
        <v>55</v>
      </c>
      <c r="N33" s="37">
        <v>9.9999999999999995E-8</v>
      </c>
      <c r="O33" s="29">
        <f t="shared" ref="O33:O34" si="5">(N33-N32)/N32</f>
        <v>0</v>
      </c>
      <c r="P33" s="25">
        <v>0</v>
      </c>
      <c r="Q33" s="26" t="s">
        <v>56</v>
      </c>
      <c r="R33" s="25">
        <v>0</v>
      </c>
    </row>
    <row r="34" spans="1:18" x14ac:dyDescent="0.25">
      <c r="A34" s="120"/>
      <c r="B34" s="30">
        <v>0</v>
      </c>
      <c r="C34" s="31">
        <v>0</v>
      </c>
      <c r="D34" s="32">
        <v>0</v>
      </c>
      <c r="E34" s="31">
        <v>0</v>
      </c>
      <c r="F34" s="32">
        <v>0</v>
      </c>
      <c r="G34" s="31">
        <v>0</v>
      </c>
      <c r="H34" s="32">
        <f t="shared" si="0"/>
        <v>0</v>
      </c>
      <c r="I34" s="33">
        <f t="shared" si="1"/>
        <v>0</v>
      </c>
      <c r="J34" s="33"/>
      <c r="K34" s="44" t="s">
        <v>55</v>
      </c>
      <c r="L34" s="26" t="s">
        <v>56</v>
      </c>
      <c r="M34" s="44" t="s">
        <v>55</v>
      </c>
      <c r="N34" s="37">
        <v>9.9999999999999995E-8</v>
      </c>
      <c r="O34" s="35">
        <f t="shared" si="5"/>
        <v>0</v>
      </c>
      <c r="P34" s="31">
        <v>0</v>
      </c>
      <c r="Q34" s="32" t="s">
        <v>56</v>
      </c>
      <c r="R34" s="31">
        <v>0</v>
      </c>
    </row>
    <row r="35" spans="1:18" ht="6.75" customHeight="1" x14ac:dyDescent="0.25">
      <c r="A35" s="48"/>
      <c r="B35" s="49"/>
      <c r="C35" s="50"/>
      <c r="D35" s="51"/>
      <c r="E35" s="50"/>
      <c r="F35" s="51"/>
      <c r="G35" s="50"/>
      <c r="H35" s="51"/>
      <c r="I35" s="52"/>
      <c r="J35" s="52"/>
      <c r="K35" s="53"/>
      <c r="L35" s="20"/>
      <c r="M35" s="53"/>
      <c r="N35" s="37"/>
      <c r="O35" s="54"/>
      <c r="P35" s="50"/>
      <c r="Q35" s="51"/>
      <c r="R35" s="50"/>
    </row>
    <row r="36" spans="1:18" ht="16.5" thickBot="1" x14ac:dyDescent="0.3">
      <c r="A36" s="55" t="s">
        <v>47</v>
      </c>
      <c r="B36" s="55"/>
      <c r="C36" s="56"/>
      <c r="D36" s="55"/>
      <c r="E36" s="56"/>
      <c r="F36" s="55"/>
      <c r="G36" s="56"/>
      <c r="H36" s="92">
        <f>SUM(H20:H35)</f>
        <v>228</v>
      </c>
      <c r="I36" s="59">
        <f>SUM(I20:I34)</f>
        <v>46126.880000000005</v>
      </c>
      <c r="J36" s="59"/>
      <c r="K36" s="55"/>
      <c r="L36" s="55"/>
      <c r="M36" s="55"/>
      <c r="N36" s="56"/>
      <c r="O36" s="56"/>
      <c r="P36" s="55"/>
      <c r="Q36" s="55"/>
      <c r="R36" s="55"/>
    </row>
    <row r="37" spans="1:18" ht="16.5" thickTop="1" x14ac:dyDescent="0.25"/>
    <row r="38" spans="1:18" x14ac:dyDescent="0.25">
      <c r="A38" s="9" t="s">
        <v>64</v>
      </c>
    </row>
    <row r="39" spans="1:18" x14ac:dyDescent="0.25">
      <c r="A39" s="9" t="s">
        <v>65</v>
      </c>
    </row>
    <row r="40" spans="1:18" x14ac:dyDescent="0.25">
      <c r="A40" s="9" t="s">
        <v>57</v>
      </c>
    </row>
    <row r="42" spans="1:18" x14ac:dyDescent="0.25">
      <c r="A42" s="9" t="s">
        <v>60</v>
      </c>
    </row>
    <row r="43" spans="1:18" x14ac:dyDescent="0.25">
      <c r="A43" s="9" t="s">
        <v>58</v>
      </c>
    </row>
    <row r="44" spans="1:18" x14ac:dyDescent="0.25">
      <c r="A44" s="9" t="s">
        <v>59</v>
      </c>
    </row>
  </sheetData>
  <mergeCells count="16">
    <mergeCell ref="A26:A28"/>
    <mergeCell ref="A29:A31"/>
    <mergeCell ref="A32:A34"/>
    <mergeCell ref="B18:G18"/>
    <mergeCell ref="A18:A19"/>
    <mergeCell ref="A20:A22"/>
    <mergeCell ref="B9:H9"/>
    <mergeCell ref="F13:G13"/>
    <mergeCell ref="K13:M13"/>
    <mergeCell ref="A23:A25"/>
    <mergeCell ref="R15:S15"/>
    <mergeCell ref="P18:R19"/>
    <mergeCell ref="H18:H19"/>
    <mergeCell ref="I18:I19"/>
    <mergeCell ref="N18:N19"/>
    <mergeCell ref="O18:O19"/>
  </mergeCells>
  <phoneticPr fontId="5" type="noConversion"/>
  <pageMargins left="0.45" right="0.2" top="0.75" bottom="0.75" header="0.3" footer="0.3"/>
  <pageSetup scale="48" orientation="portrait" r:id="rId1"/>
  <headerFooter>
    <oddHeader>&amp;C&amp;"-,Bold"&amp;16ATTACHMENT B &amp;"-,Regular"&amp;14
Specific Rate of Compensation (use for on call or As- Needed  contracts)
(Consruction Engineering and Inspection Contracts)</oddHeader>
  </headerFooter>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59999389629810485"/>
  </sheetPr>
  <dimension ref="A2:X34"/>
  <sheetViews>
    <sheetView tabSelected="1" workbookViewId="0">
      <selection activeCell="C1" sqref="C1"/>
    </sheetView>
  </sheetViews>
  <sheetFormatPr defaultColWidth="8.85546875" defaultRowHeight="15.75" x14ac:dyDescent="0.25"/>
  <cols>
    <col min="1" max="1" width="2.7109375" style="62" customWidth="1"/>
    <col min="2" max="2" width="28.28515625" style="62" customWidth="1"/>
    <col min="3" max="3" width="30.7109375" style="62" customWidth="1"/>
    <col min="4" max="4" width="13" style="62" customWidth="1"/>
    <col min="5" max="5" width="13.140625" style="62" customWidth="1"/>
    <col min="6" max="6" width="11" style="62" bestFit="1" customWidth="1"/>
    <col min="7" max="7" width="12.28515625" style="62" customWidth="1"/>
    <col min="8" max="8" width="20.28515625" style="62" customWidth="1"/>
    <col min="9" max="9" width="28.28515625" style="62" customWidth="1"/>
    <col min="10" max="10" width="6.7109375" style="62" customWidth="1"/>
    <col min="11" max="11" width="10.7109375" style="62" customWidth="1"/>
    <col min="12" max="12" width="13.42578125" style="62" customWidth="1"/>
    <col min="13" max="13" width="11.85546875" style="62" bestFit="1" customWidth="1"/>
    <col min="14" max="14" width="13.42578125" style="62" customWidth="1"/>
    <col min="15" max="15" width="9" style="62" customWidth="1"/>
    <col min="16" max="16" width="5.42578125" style="62" bestFit="1" customWidth="1"/>
    <col min="17" max="17" width="1.7109375" style="62" bestFit="1" customWidth="1"/>
    <col min="18" max="18" width="9.28515625" style="62" bestFit="1" customWidth="1"/>
    <col min="19" max="19" width="14.28515625" style="62" bestFit="1" customWidth="1"/>
    <col min="20" max="16384" width="8.85546875" style="62"/>
  </cols>
  <sheetData>
    <row r="2" spans="1:23" x14ac:dyDescent="0.25">
      <c r="G2" s="10"/>
    </row>
    <row r="4" spans="1:23" x14ac:dyDescent="0.25">
      <c r="G4" s="10"/>
    </row>
    <row r="5" spans="1:23" x14ac:dyDescent="0.25">
      <c r="G5" s="10"/>
    </row>
    <row r="6" spans="1:23" x14ac:dyDescent="0.25">
      <c r="F6" s="10"/>
    </row>
    <row r="7" spans="1:23" x14ac:dyDescent="0.25">
      <c r="F7" s="10"/>
    </row>
    <row r="8" spans="1:23" x14ac:dyDescent="0.25">
      <c r="M8" s="63"/>
    </row>
    <row r="9" spans="1:23" ht="16.5" thickBot="1" x14ac:dyDescent="0.3">
      <c r="B9" s="62" t="s">
        <v>66</v>
      </c>
      <c r="C9" s="121" t="s">
        <v>15</v>
      </c>
      <c r="D9" s="121"/>
      <c r="E9" s="121"/>
      <c r="F9" s="63"/>
      <c r="G9" s="62" t="s">
        <v>26</v>
      </c>
      <c r="H9" s="64"/>
      <c r="I9" s="64"/>
      <c r="K9" s="80" t="s">
        <v>27</v>
      </c>
      <c r="L9" s="64"/>
      <c r="O9" s="75"/>
      <c r="P9" s="75"/>
    </row>
    <row r="10" spans="1:23" x14ac:dyDescent="0.25">
      <c r="O10" s="76"/>
      <c r="P10" s="76"/>
    </row>
    <row r="12" spans="1:23" ht="16.5" thickBot="1" x14ac:dyDescent="0.3">
      <c r="M12" s="63"/>
      <c r="N12" s="63"/>
      <c r="O12" s="63"/>
      <c r="P12" s="63"/>
      <c r="Q12" s="63"/>
      <c r="R12" s="63"/>
      <c r="S12" s="63"/>
    </row>
    <row r="13" spans="1:23" ht="15.75" customHeight="1" x14ac:dyDescent="0.25">
      <c r="A13" s="130" t="s">
        <v>68</v>
      </c>
      <c r="B13" s="131"/>
      <c r="C13" s="131"/>
      <c r="D13" s="131"/>
      <c r="E13" s="131"/>
      <c r="F13" s="131"/>
      <c r="G13" s="131"/>
      <c r="H13" s="131"/>
      <c r="I13" s="131"/>
      <c r="J13" s="131"/>
      <c r="K13" s="131"/>
      <c r="L13" s="132"/>
      <c r="M13" s="84"/>
      <c r="N13" s="84"/>
      <c r="O13" s="84"/>
      <c r="P13" s="84"/>
      <c r="Q13" s="84"/>
      <c r="R13" s="60"/>
      <c r="S13" s="60"/>
      <c r="T13" s="60"/>
    </row>
    <row r="14" spans="1:23" x14ac:dyDescent="0.25">
      <c r="A14" s="135" t="s">
        <v>67</v>
      </c>
      <c r="B14" s="136"/>
      <c r="C14" s="136"/>
      <c r="D14" s="136"/>
      <c r="E14" s="136"/>
      <c r="F14" s="136"/>
      <c r="G14" s="136"/>
      <c r="H14" s="136"/>
      <c r="I14" s="137"/>
      <c r="J14" s="26" t="s">
        <v>72</v>
      </c>
      <c r="K14" s="69" t="s">
        <v>73</v>
      </c>
      <c r="L14" s="26" t="s">
        <v>74</v>
      </c>
      <c r="M14" s="60"/>
      <c r="N14" s="47"/>
      <c r="O14" s="65"/>
      <c r="P14" s="47"/>
      <c r="Q14" s="67"/>
      <c r="R14" s="65"/>
      <c r="S14" s="68"/>
      <c r="T14" s="65"/>
      <c r="U14" s="47"/>
      <c r="V14" s="65"/>
      <c r="W14" s="61"/>
    </row>
    <row r="15" spans="1:23" x14ac:dyDescent="0.25">
      <c r="A15" s="83" t="s">
        <v>69</v>
      </c>
      <c r="B15" s="138" t="s">
        <v>12</v>
      </c>
      <c r="C15" s="138"/>
      <c r="D15" s="138"/>
      <c r="E15" s="138"/>
      <c r="F15" s="138"/>
      <c r="G15" s="138"/>
      <c r="H15" s="138"/>
      <c r="I15" s="139"/>
      <c r="J15" s="26">
        <v>30</v>
      </c>
      <c r="K15" s="69">
        <v>125</v>
      </c>
      <c r="L15" s="70">
        <f t="shared" ref="L15:L18" si="0">J15*K15</f>
        <v>3750</v>
      </c>
      <c r="M15" s="60"/>
      <c r="N15" s="47"/>
      <c r="O15" s="65"/>
      <c r="P15" s="81"/>
      <c r="Q15" s="67"/>
      <c r="R15" s="65"/>
      <c r="S15" s="68"/>
      <c r="T15" s="65"/>
      <c r="U15" s="47"/>
      <c r="V15" s="65"/>
      <c r="W15" s="61"/>
    </row>
    <row r="16" spans="1:23" x14ac:dyDescent="0.25">
      <c r="A16" s="83" t="s">
        <v>70</v>
      </c>
      <c r="B16" s="138" t="s">
        <v>13</v>
      </c>
      <c r="C16" s="138"/>
      <c r="D16" s="138"/>
      <c r="E16" s="138"/>
      <c r="F16" s="138"/>
      <c r="G16" s="138"/>
      <c r="H16" s="138"/>
      <c r="I16" s="139"/>
      <c r="J16" s="26">
        <v>6</v>
      </c>
      <c r="K16" s="69">
        <v>800</v>
      </c>
      <c r="L16" s="70">
        <f t="shared" si="0"/>
        <v>4800</v>
      </c>
      <c r="M16" s="60"/>
      <c r="N16" s="47"/>
      <c r="O16" s="65"/>
      <c r="P16" s="81"/>
      <c r="Q16" s="67"/>
      <c r="R16" s="65"/>
      <c r="S16" s="68"/>
      <c r="T16" s="65"/>
      <c r="U16" s="47"/>
      <c r="V16" s="65"/>
      <c r="W16" s="61"/>
    </row>
    <row r="17" spans="1:24" x14ac:dyDescent="0.25">
      <c r="A17" s="83" t="s">
        <v>71</v>
      </c>
      <c r="B17" s="138"/>
      <c r="C17" s="138"/>
      <c r="D17" s="138"/>
      <c r="E17" s="138"/>
      <c r="F17" s="138"/>
      <c r="G17" s="138"/>
      <c r="H17" s="138"/>
      <c r="I17" s="139"/>
      <c r="J17" s="26">
        <v>0</v>
      </c>
      <c r="K17" s="69">
        <v>0</v>
      </c>
      <c r="L17" s="70">
        <f t="shared" si="0"/>
        <v>0</v>
      </c>
      <c r="M17" s="60"/>
      <c r="N17" s="47"/>
      <c r="O17" s="65"/>
      <c r="P17" s="81"/>
      <c r="Q17" s="67"/>
      <c r="R17" s="65"/>
      <c r="S17" s="68"/>
      <c r="T17" s="65"/>
      <c r="U17" s="47"/>
      <c r="V17" s="65"/>
      <c r="W17" s="61"/>
    </row>
    <row r="18" spans="1:24" ht="15.75" customHeight="1" x14ac:dyDescent="0.25">
      <c r="A18" s="83" t="s">
        <v>8</v>
      </c>
      <c r="B18" s="138"/>
      <c r="C18" s="138"/>
      <c r="D18" s="138"/>
      <c r="E18" s="138"/>
      <c r="F18" s="138"/>
      <c r="G18" s="138"/>
      <c r="H18" s="138"/>
      <c r="I18" s="139"/>
      <c r="J18" s="26">
        <v>0</v>
      </c>
      <c r="K18" s="69">
        <v>0</v>
      </c>
      <c r="L18" s="70">
        <f t="shared" si="0"/>
        <v>0</v>
      </c>
      <c r="M18" s="60"/>
      <c r="N18" s="47"/>
      <c r="O18" s="65"/>
      <c r="P18" s="81"/>
      <c r="Q18" s="67"/>
      <c r="R18" s="65"/>
      <c r="S18" s="68"/>
      <c r="T18" s="65"/>
      <c r="U18" s="47"/>
      <c r="V18" s="65"/>
      <c r="W18" s="61"/>
    </row>
    <row r="19" spans="1:24" x14ac:dyDescent="0.25">
      <c r="A19" s="83" t="s">
        <v>9</v>
      </c>
      <c r="B19" s="138"/>
      <c r="C19" s="138"/>
      <c r="D19" s="138"/>
      <c r="E19" s="138"/>
      <c r="F19" s="138"/>
      <c r="G19" s="138"/>
      <c r="H19" s="138"/>
      <c r="I19" s="139"/>
      <c r="J19" s="26">
        <v>0</v>
      </c>
      <c r="K19" s="69">
        <v>0</v>
      </c>
      <c r="L19" s="70">
        <f t="shared" ref="L19:L21" si="1">J19*K19</f>
        <v>0</v>
      </c>
      <c r="M19" s="60"/>
      <c r="N19" s="47"/>
      <c r="O19" s="65"/>
      <c r="P19" s="81"/>
      <c r="Q19" s="63"/>
      <c r="R19" s="65"/>
      <c r="S19" s="68"/>
      <c r="T19" s="65"/>
      <c r="U19" s="47"/>
      <c r="V19" s="65"/>
      <c r="W19" s="61"/>
    </row>
    <row r="20" spans="1:24" x14ac:dyDescent="0.25">
      <c r="A20" s="83" t="s">
        <v>10</v>
      </c>
      <c r="B20" s="138"/>
      <c r="C20" s="138"/>
      <c r="D20" s="138"/>
      <c r="E20" s="138"/>
      <c r="F20" s="138"/>
      <c r="G20" s="138"/>
      <c r="H20" s="138"/>
      <c r="I20" s="139"/>
      <c r="J20" s="26">
        <v>0</v>
      </c>
      <c r="K20" s="69">
        <v>0</v>
      </c>
      <c r="L20" s="70">
        <f t="shared" si="1"/>
        <v>0</v>
      </c>
      <c r="M20" s="60"/>
      <c r="N20" s="47"/>
      <c r="O20" s="65"/>
      <c r="P20" s="81"/>
      <c r="Q20" s="63"/>
      <c r="R20" s="65"/>
      <c r="S20" s="68"/>
      <c r="T20" s="65"/>
      <c r="U20" s="47"/>
      <c r="V20" s="65"/>
      <c r="W20" s="61"/>
    </row>
    <row r="21" spans="1:24" x14ac:dyDescent="0.25">
      <c r="A21" s="86" t="s">
        <v>11</v>
      </c>
      <c r="B21" s="133"/>
      <c r="C21" s="133"/>
      <c r="D21" s="133"/>
      <c r="E21" s="133"/>
      <c r="F21" s="133"/>
      <c r="G21" s="133"/>
      <c r="H21" s="133"/>
      <c r="I21" s="134"/>
      <c r="J21" s="77">
        <v>0</v>
      </c>
      <c r="K21" s="78">
        <v>0</v>
      </c>
      <c r="L21" s="79">
        <f t="shared" si="1"/>
        <v>0</v>
      </c>
      <c r="M21" s="60"/>
      <c r="N21" s="47"/>
      <c r="O21" s="65"/>
      <c r="P21" s="81"/>
      <c r="Q21" s="63"/>
      <c r="R21" s="65"/>
      <c r="S21" s="68"/>
      <c r="T21" s="65"/>
      <c r="U21" s="47"/>
      <c r="V21" s="65"/>
      <c r="W21" s="61"/>
    </row>
    <row r="22" spans="1:24" ht="16.5" thickBot="1" x14ac:dyDescent="0.3">
      <c r="A22" s="90" t="s">
        <v>7</v>
      </c>
      <c r="B22" s="87"/>
      <c r="C22" s="87"/>
      <c r="D22" s="87"/>
      <c r="E22" s="87"/>
      <c r="F22" s="87"/>
      <c r="G22" s="87"/>
      <c r="H22" s="87"/>
      <c r="I22" s="88"/>
      <c r="J22" s="89"/>
      <c r="K22" s="89"/>
      <c r="L22" s="91">
        <f>SUM(L15:L21)</f>
        <v>8550</v>
      </c>
      <c r="M22" s="63"/>
      <c r="N22" s="129"/>
      <c r="O22" s="129"/>
      <c r="P22" s="129"/>
      <c r="Q22" s="82"/>
      <c r="R22" s="63"/>
      <c r="S22" s="65"/>
      <c r="T22" s="68"/>
      <c r="U22" s="65"/>
      <c r="V22" s="47"/>
      <c r="W22" s="65"/>
      <c r="X22" s="63"/>
    </row>
    <row r="23" spans="1:24" ht="16.5" thickTop="1" x14ac:dyDescent="0.25">
      <c r="A23" s="60"/>
      <c r="B23" s="47"/>
      <c r="C23" s="65"/>
      <c r="D23" s="47"/>
      <c r="E23" s="65"/>
      <c r="F23" s="47"/>
      <c r="G23" s="65"/>
      <c r="H23" s="47"/>
      <c r="I23" s="66"/>
      <c r="J23" s="66"/>
      <c r="K23" s="63"/>
      <c r="M23" s="63"/>
      <c r="N23" s="65"/>
      <c r="O23" s="68"/>
      <c r="P23" s="65"/>
      <c r="Q23" s="47"/>
      <c r="R23" s="65"/>
      <c r="S23" s="63"/>
    </row>
    <row r="24" spans="1:24" x14ac:dyDescent="0.25">
      <c r="A24" s="60"/>
      <c r="B24" s="47"/>
      <c r="C24" s="65"/>
      <c r="D24" s="47"/>
      <c r="E24" s="65"/>
      <c r="F24" s="47"/>
      <c r="G24" s="65"/>
      <c r="H24" s="47"/>
      <c r="I24" s="66"/>
      <c r="J24" s="66"/>
      <c r="K24" s="63"/>
      <c r="L24" s="47"/>
      <c r="M24" s="63"/>
      <c r="N24" s="65"/>
      <c r="O24" s="68"/>
      <c r="P24" s="65"/>
      <c r="Q24" s="47"/>
      <c r="R24" s="65"/>
      <c r="S24" s="63"/>
    </row>
    <row r="25" spans="1:24" x14ac:dyDescent="0.25">
      <c r="A25" s="71" t="s">
        <v>75</v>
      </c>
      <c r="B25" s="72"/>
      <c r="C25" s="73"/>
      <c r="D25" s="72"/>
      <c r="E25" s="73"/>
      <c r="F25" s="72"/>
      <c r="G25" s="73"/>
      <c r="H25" s="72"/>
      <c r="I25" s="74"/>
      <c r="J25" s="66"/>
      <c r="K25" s="63"/>
      <c r="L25" s="47"/>
      <c r="M25" s="63"/>
      <c r="N25" s="65"/>
      <c r="O25" s="68"/>
      <c r="P25" s="65"/>
      <c r="Q25" s="47"/>
      <c r="R25" s="65"/>
      <c r="S25" s="63"/>
    </row>
    <row r="26" spans="1:24" x14ac:dyDescent="0.25">
      <c r="A26" s="75" t="s">
        <v>76</v>
      </c>
      <c r="B26" s="75"/>
      <c r="C26" s="73"/>
      <c r="D26" s="75"/>
      <c r="E26" s="73"/>
      <c r="F26" s="75"/>
      <c r="G26" s="73"/>
      <c r="H26" s="75"/>
      <c r="I26" s="74"/>
      <c r="J26" s="66"/>
      <c r="K26" s="63"/>
      <c r="L26" s="63"/>
      <c r="M26" s="63"/>
      <c r="N26" s="65"/>
      <c r="O26" s="65"/>
      <c r="P26" s="63"/>
      <c r="Q26" s="63"/>
      <c r="R26" s="63"/>
      <c r="S26" s="63"/>
    </row>
    <row r="27" spans="1:24" x14ac:dyDescent="0.25">
      <c r="A27" s="75" t="s">
        <v>2</v>
      </c>
      <c r="B27" s="75"/>
      <c r="C27" s="73"/>
      <c r="D27" s="75"/>
      <c r="E27" s="73"/>
      <c r="F27" s="75"/>
      <c r="G27" s="73"/>
      <c r="H27" s="75"/>
      <c r="I27" s="75"/>
      <c r="J27" s="63"/>
      <c r="K27" s="63"/>
      <c r="L27" s="63"/>
      <c r="M27" s="63"/>
      <c r="N27" s="65"/>
      <c r="O27" s="65"/>
      <c r="P27" s="63"/>
      <c r="Q27" s="63"/>
      <c r="R27" s="63"/>
      <c r="S27" s="63"/>
    </row>
    <row r="28" spans="1:24" x14ac:dyDescent="0.25">
      <c r="A28" s="75" t="s">
        <v>3</v>
      </c>
      <c r="B28" s="75"/>
      <c r="C28" s="73"/>
      <c r="D28" s="75"/>
      <c r="E28" s="73"/>
      <c r="F28" s="75"/>
      <c r="G28" s="75"/>
      <c r="H28" s="75"/>
      <c r="I28" s="74"/>
      <c r="J28" s="63"/>
      <c r="K28" s="63"/>
      <c r="L28" s="63"/>
      <c r="M28" s="63"/>
      <c r="N28" s="65"/>
      <c r="O28" s="65"/>
      <c r="P28" s="63"/>
      <c r="Q28" s="63"/>
      <c r="R28" s="63"/>
      <c r="S28" s="63"/>
    </row>
    <row r="29" spans="1:24" x14ac:dyDescent="0.25">
      <c r="A29" s="76" t="s">
        <v>4</v>
      </c>
      <c r="B29" s="76"/>
      <c r="C29" s="76"/>
      <c r="D29" s="76"/>
      <c r="E29" s="76"/>
      <c r="F29" s="76"/>
      <c r="G29" s="76"/>
      <c r="H29" s="76"/>
      <c r="I29" s="76"/>
    </row>
    <row r="30" spans="1:24" ht="13.5" customHeight="1" x14ac:dyDescent="0.25">
      <c r="A30" s="62" t="s">
        <v>77</v>
      </c>
    </row>
    <row r="31" spans="1:24" x14ac:dyDescent="0.25">
      <c r="A31" s="62" t="s">
        <v>0</v>
      </c>
    </row>
    <row r="32" spans="1:24" x14ac:dyDescent="0.25">
      <c r="A32" s="62" t="s">
        <v>1</v>
      </c>
    </row>
    <row r="33" spans="1:1" x14ac:dyDescent="0.25">
      <c r="A33" s="62" t="s">
        <v>6</v>
      </c>
    </row>
    <row r="34" spans="1:1" x14ac:dyDescent="0.25">
      <c r="A34" s="62" t="s">
        <v>5</v>
      </c>
    </row>
  </sheetData>
  <mergeCells count="11">
    <mergeCell ref="N22:P22"/>
    <mergeCell ref="A13:L13"/>
    <mergeCell ref="B21:I21"/>
    <mergeCell ref="C9:E9"/>
    <mergeCell ref="A14:I14"/>
    <mergeCell ref="B15:I15"/>
    <mergeCell ref="B16:I16"/>
    <mergeCell ref="B17:I17"/>
    <mergeCell ref="B18:I18"/>
    <mergeCell ref="B19:I19"/>
    <mergeCell ref="B20:I20"/>
  </mergeCells>
  <pageMargins left="0.45" right="0.2" top="0.75" bottom="0.75" header="0.3" footer="0.3"/>
  <headerFooter>
    <oddHeader>&amp;C&amp;"-,Bold"&amp;16ATTACHMENT B &amp;"-,Regular"&amp;14
Specific Rate of Compensation (use for on call or As- Needed  contracts)
(Construction Engineering and Inspection Contracts)</oddHeader>
  </headerFooter>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39997558519241921"/>
    <pageSetUpPr fitToPage="1"/>
  </sheetPr>
  <dimension ref="A2:S44"/>
  <sheetViews>
    <sheetView workbookViewId="0">
      <selection activeCell="H45" sqref="H45"/>
    </sheetView>
  </sheetViews>
  <sheetFormatPr defaultColWidth="8.85546875" defaultRowHeight="15.75" x14ac:dyDescent="0.25"/>
  <cols>
    <col min="1" max="1" width="28" style="9" customWidth="1"/>
    <col min="2" max="2" width="11.28515625" style="9" bestFit="1" customWidth="1"/>
    <col min="3" max="3" width="12.42578125" style="9" bestFit="1" customWidth="1"/>
    <col min="4" max="4" width="12.7109375" style="9" bestFit="1" customWidth="1"/>
    <col min="5" max="5" width="14.140625" style="9" customWidth="1"/>
    <col min="6" max="6" width="10.7109375" style="9" bestFit="1" customWidth="1"/>
    <col min="7" max="7" width="11.85546875" style="9" bestFit="1" customWidth="1"/>
    <col min="8" max="8" width="11.140625" style="9" bestFit="1" customWidth="1"/>
    <col min="9" max="9" width="14.42578125" style="9" customWidth="1"/>
    <col min="10" max="10" width="0.7109375" style="9" customWidth="1"/>
    <col min="11" max="11" width="12" style="9" customWidth="1"/>
    <col min="12" max="12" width="1.7109375" style="9" bestFit="1" customWidth="1"/>
    <col min="13" max="13" width="11.85546875" style="9" bestFit="1" customWidth="1"/>
    <col min="14" max="14" width="13.42578125" style="9" customWidth="1"/>
    <col min="15" max="15" width="9" style="9" customWidth="1"/>
    <col min="16" max="16" width="9.28515625" style="9" bestFit="1" customWidth="1"/>
    <col min="17" max="17" width="1.7109375" style="9" bestFit="1" customWidth="1"/>
    <col min="18" max="18" width="9.28515625" style="9" bestFit="1" customWidth="1"/>
    <col min="19" max="19" width="14.28515625" style="9" bestFit="1" customWidth="1"/>
    <col min="20" max="16384" width="8.85546875" style="9"/>
  </cols>
  <sheetData>
    <row r="2" spans="1:19" x14ac:dyDescent="0.25">
      <c r="G2" s="10"/>
    </row>
    <row r="4" spans="1:19" x14ac:dyDescent="0.25">
      <c r="G4" s="10"/>
    </row>
    <row r="5" spans="1:19" x14ac:dyDescent="0.25">
      <c r="G5" s="10"/>
    </row>
    <row r="6" spans="1:19" x14ac:dyDescent="0.25">
      <c r="F6" s="10"/>
    </row>
    <row r="7" spans="1:19" x14ac:dyDescent="0.25">
      <c r="F7" s="10"/>
    </row>
    <row r="8" spans="1:19" x14ac:dyDescent="0.25">
      <c r="M8" s="11"/>
    </row>
    <row r="9" spans="1:19" ht="16.5" thickBot="1" x14ac:dyDescent="0.3">
      <c r="A9" s="9" t="s">
        <v>66</v>
      </c>
      <c r="B9" s="140" t="s">
        <v>18</v>
      </c>
      <c r="C9" s="140"/>
      <c r="D9" s="140"/>
      <c r="E9" s="140"/>
      <c r="F9" s="140"/>
      <c r="G9" s="140"/>
      <c r="H9" s="140"/>
      <c r="I9" s="11"/>
      <c r="K9" s="80" t="s">
        <v>26</v>
      </c>
      <c r="M9" s="12"/>
      <c r="N9" s="12"/>
      <c r="P9" s="9" t="s">
        <v>27</v>
      </c>
      <c r="Q9" s="12"/>
      <c r="R9" s="12"/>
      <c r="S9" s="12"/>
    </row>
    <row r="11" spans="1:19" x14ac:dyDescent="0.25">
      <c r="A11" s="9" t="s">
        <v>63</v>
      </c>
      <c r="C11" s="9" t="s">
        <v>29</v>
      </c>
      <c r="F11" s="9" t="s">
        <v>30</v>
      </c>
      <c r="K11" s="9" t="s">
        <v>32</v>
      </c>
    </row>
    <row r="12" spans="1:19" x14ac:dyDescent="0.25">
      <c r="A12" s="9" t="s">
        <v>61</v>
      </c>
      <c r="B12" s="10" t="s">
        <v>28</v>
      </c>
      <c r="E12" s="10" t="s">
        <v>28</v>
      </c>
      <c r="F12" s="9" t="s">
        <v>61</v>
      </c>
      <c r="I12" s="10" t="s">
        <v>31</v>
      </c>
    </row>
    <row r="13" spans="1:19" x14ac:dyDescent="0.25">
      <c r="A13" s="58">
        <v>0</v>
      </c>
      <c r="C13" s="57">
        <v>0</v>
      </c>
      <c r="F13" s="122">
        <v>0</v>
      </c>
      <c r="G13" s="122"/>
      <c r="K13" s="122">
        <f>A13+C13+F13</f>
        <v>0</v>
      </c>
      <c r="L13" s="122"/>
      <c r="M13" s="122"/>
    </row>
    <row r="14" spans="1:19" x14ac:dyDescent="0.25">
      <c r="A14" s="11"/>
      <c r="C14" s="11"/>
      <c r="F14" s="47"/>
      <c r="G14" s="47"/>
      <c r="K14" s="47"/>
      <c r="L14" s="47"/>
      <c r="M14" s="47"/>
    </row>
    <row r="15" spans="1:19" ht="16.5" thickBot="1" x14ac:dyDescent="0.3">
      <c r="P15" s="9" t="s">
        <v>62</v>
      </c>
      <c r="R15" s="108">
        <v>0</v>
      </c>
      <c r="S15" s="108"/>
    </row>
    <row r="17" spans="1:19" ht="16.5" thickBot="1" x14ac:dyDescent="0.3"/>
    <row r="18" spans="1:19" ht="29.25" customHeight="1" x14ac:dyDescent="0.25">
      <c r="A18" s="127" t="s">
        <v>33</v>
      </c>
      <c r="B18" s="124" t="s">
        <v>51</v>
      </c>
      <c r="C18" s="125"/>
      <c r="D18" s="125"/>
      <c r="E18" s="125"/>
      <c r="F18" s="125"/>
      <c r="G18" s="126"/>
      <c r="H18" s="113" t="s">
        <v>39</v>
      </c>
      <c r="I18" s="115" t="s">
        <v>40</v>
      </c>
      <c r="J18" s="45"/>
      <c r="K18" s="13" t="s">
        <v>41</v>
      </c>
      <c r="L18" s="13"/>
      <c r="M18" s="13"/>
      <c r="N18" s="117" t="s">
        <v>42</v>
      </c>
      <c r="O18" s="117" t="s">
        <v>43</v>
      </c>
      <c r="P18" s="109" t="s">
        <v>44</v>
      </c>
      <c r="Q18" s="110"/>
      <c r="R18" s="110"/>
      <c r="S18" s="85"/>
    </row>
    <row r="19" spans="1:19" ht="16.5" thickBot="1" x14ac:dyDescent="0.3">
      <c r="A19" s="128"/>
      <c r="B19" s="14" t="s">
        <v>50</v>
      </c>
      <c r="C19" s="14" t="s">
        <v>52</v>
      </c>
      <c r="D19" s="14" t="s">
        <v>48</v>
      </c>
      <c r="E19" s="14" t="s">
        <v>53</v>
      </c>
      <c r="F19" s="14" t="s">
        <v>49</v>
      </c>
      <c r="G19" s="14" t="s">
        <v>54</v>
      </c>
      <c r="H19" s="114"/>
      <c r="I19" s="116"/>
      <c r="J19" s="46"/>
      <c r="K19" s="15" t="s">
        <v>45</v>
      </c>
      <c r="L19" s="16"/>
      <c r="M19" s="17" t="s">
        <v>46</v>
      </c>
      <c r="N19" s="118"/>
      <c r="O19" s="118"/>
      <c r="P19" s="111"/>
      <c r="Q19" s="112"/>
      <c r="R19" s="112"/>
      <c r="S19" s="85"/>
    </row>
    <row r="20" spans="1:19" x14ac:dyDescent="0.25">
      <c r="A20" s="119" t="s">
        <v>34</v>
      </c>
      <c r="B20" s="18">
        <v>0</v>
      </c>
      <c r="C20" s="19">
        <v>223.55</v>
      </c>
      <c r="D20" s="20">
        <v>0</v>
      </c>
      <c r="E20" s="19">
        <v>223.55</v>
      </c>
      <c r="F20" s="20">
        <v>0</v>
      </c>
      <c r="G20" s="19">
        <v>223.55</v>
      </c>
      <c r="H20" s="20">
        <f>B20+D20+F20</f>
        <v>0</v>
      </c>
      <c r="I20" s="21">
        <f>SUM((B20*C20)+(D20*E20)+(F20*G20))</f>
        <v>0</v>
      </c>
      <c r="J20" s="21"/>
      <c r="K20" s="22">
        <v>41275</v>
      </c>
      <c r="L20" s="20" t="s">
        <v>56</v>
      </c>
      <c r="M20" s="22">
        <v>41639</v>
      </c>
      <c r="N20" s="19">
        <v>88.43</v>
      </c>
      <c r="O20" s="23">
        <v>0</v>
      </c>
      <c r="P20" s="19">
        <v>0</v>
      </c>
      <c r="Q20" s="20" t="s">
        <v>56</v>
      </c>
      <c r="R20" s="19">
        <v>0</v>
      </c>
    </row>
    <row r="21" spans="1:19" x14ac:dyDescent="0.25">
      <c r="A21" s="119"/>
      <c r="B21" s="24">
        <v>57</v>
      </c>
      <c r="C21" s="25">
        <v>228.26</v>
      </c>
      <c r="D21" s="26">
        <v>0</v>
      </c>
      <c r="E21" s="25">
        <v>228.26</v>
      </c>
      <c r="F21" s="26">
        <v>0</v>
      </c>
      <c r="G21" s="25">
        <v>228.26</v>
      </c>
      <c r="H21" s="26">
        <f t="shared" ref="H21:H34" si="0">B21+D21+F21</f>
        <v>57</v>
      </c>
      <c r="I21" s="27">
        <f>SUM((B21*C21)+(D21*E21)+(F21*G21))</f>
        <v>13010.82</v>
      </c>
      <c r="J21" s="27"/>
      <c r="K21" s="28">
        <v>41640</v>
      </c>
      <c r="L21" s="26" t="s">
        <v>56</v>
      </c>
      <c r="M21" s="28">
        <v>41670</v>
      </c>
      <c r="N21" s="25">
        <v>90.29</v>
      </c>
      <c r="O21" s="29">
        <f>(N21-N20)/N20</f>
        <v>2.1033585887142364E-2</v>
      </c>
      <c r="P21" s="25">
        <v>0</v>
      </c>
      <c r="Q21" s="26" t="s">
        <v>56</v>
      </c>
      <c r="R21" s="25">
        <v>0</v>
      </c>
    </row>
    <row r="22" spans="1:19" x14ac:dyDescent="0.25">
      <c r="A22" s="120"/>
      <c r="B22" s="30">
        <v>12</v>
      </c>
      <c r="C22" s="31">
        <v>233.06</v>
      </c>
      <c r="D22" s="32">
        <v>0</v>
      </c>
      <c r="E22" s="31">
        <v>233.06</v>
      </c>
      <c r="F22" s="32">
        <v>0</v>
      </c>
      <c r="G22" s="31">
        <v>233.06</v>
      </c>
      <c r="H22" s="32">
        <f t="shared" si="0"/>
        <v>12</v>
      </c>
      <c r="I22" s="33">
        <f t="shared" ref="I22:I34" si="1">SUM((B22*C22)+(D22*E22)+(F22*G22))</f>
        <v>2796.7200000000003</v>
      </c>
      <c r="J22" s="33"/>
      <c r="K22" s="34">
        <v>42005</v>
      </c>
      <c r="L22" s="26" t="s">
        <v>56</v>
      </c>
      <c r="M22" s="34">
        <v>42369</v>
      </c>
      <c r="N22" s="31">
        <v>92.19</v>
      </c>
      <c r="O22" s="35">
        <f>(N22-N21)/N21</f>
        <v>2.1043304906412576E-2</v>
      </c>
      <c r="P22" s="31">
        <v>0</v>
      </c>
      <c r="Q22" s="32" t="s">
        <v>56</v>
      </c>
      <c r="R22" s="31">
        <v>0</v>
      </c>
    </row>
    <row r="23" spans="1:19" x14ac:dyDescent="0.25">
      <c r="A23" s="123" t="s">
        <v>35</v>
      </c>
      <c r="B23" s="36">
        <v>0</v>
      </c>
      <c r="C23" s="37">
        <v>183.79</v>
      </c>
      <c r="D23" s="38">
        <v>0</v>
      </c>
      <c r="E23" s="37">
        <v>275.68</v>
      </c>
      <c r="F23" s="38">
        <v>0</v>
      </c>
      <c r="G23" s="37">
        <v>367.58</v>
      </c>
      <c r="H23" s="38">
        <f t="shared" si="0"/>
        <v>0</v>
      </c>
      <c r="I23" s="39">
        <f t="shared" si="1"/>
        <v>0</v>
      </c>
      <c r="J23" s="39"/>
      <c r="K23" s="40">
        <v>41275</v>
      </c>
      <c r="L23" s="26" t="s">
        <v>56</v>
      </c>
      <c r="M23" s="40">
        <v>41639</v>
      </c>
      <c r="N23" s="37">
        <v>72.7</v>
      </c>
      <c r="O23" s="41">
        <v>0</v>
      </c>
      <c r="P23" s="37">
        <v>0</v>
      </c>
      <c r="Q23" s="38" t="s">
        <v>56</v>
      </c>
      <c r="R23" s="37">
        <v>0</v>
      </c>
    </row>
    <row r="24" spans="1:19" x14ac:dyDescent="0.25">
      <c r="A24" s="119"/>
      <c r="B24" s="24">
        <v>200</v>
      </c>
      <c r="C24" s="25">
        <v>187.66</v>
      </c>
      <c r="D24" s="26">
        <v>0</v>
      </c>
      <c r="E24" s="25">
        <v>281.48</v>
      </c>
      <c r="F24" s="26">
        <v>0</v>
      </c>
      <c r="G24" s="25">
        <v>375.31</v>
      </c>
      <c r="H24" s="26">
        <f t="shared" si="0"/>
        <v>200</v>
      </c>
      <c r="I24" s="27">
        <f t="shared" si="1"/>
        <v>37532</v>
      </c>
      <c r="J24" s="27"/>
      <c r="K24" s="28">
        <v>41640</v>
      </c>
      <c r="L24" s="26" t="s">
        <v>56</v>
      </c>
      <c r="M24" s="28">
        <v>41670</v>
      </c>
      <c r="N24" s="25">
        <v>74.23</v>
      </c>
      <c r="O24" s="29">
        <f t="shared" ref="O24:O25" si="2">(N24-N23)/N23</f>
        <v>2.1045392022008266E-2</v>
      </c>
      <c r="P24" s="25">
        <v>0</v>
      </c>
      <c r="Q24" s="26" t="s">
        <v>56</v>
      </c>
      <c r="R24" s="25">
        <v>0</v>
      </c>
    </row>
    <row r="25" spans="1:19" x14ac:dyDescent="0.25">
      <c r="A25" s="120"/>
      <c r="B25" s="30">
        <v>30</v>
      </c>
      <c r="C25" s="31">
        <v>191.6</v>
      </c>
      <c r="D25" s="32">
        <v>0</v>
      </c>
      <c r="E25" s="31">
        <v>194.53</v>
      </c>
      <c r="F25" s="32">
        <v>0</v>
      </c>
      <c r="G25" s="31">
        <v>383.2</v>
      </c>
      <c r="H25" s="32">
        <f t="shared" si="0"/>
        <v>30</v>
      </c>
      <c r="I25" s="33">
        <f t="shared" si="1"/>
        <v>5748</v>
      </c>
      <c r="J25" s="33"/>
      <c r="K25" s="34">
        <v>42005</v>
      </c>
      <c r="L25" s="26" t="s">
        <v>56</v>
      </c>
      <c r="M25" s="34">
        <v>42369</v>
      </c>
      <c r="N25" s="31">
        <v>75.790000000000006</v>
      </c>
      <c r="O25" s="35">
        <f t="shared" si="2"/>
        <v>2.1015761821366052E-2</v>
      </c>
      <c r="P25" s="31">
        <v>0</v>
      </c>
      <c r="Q25" s="32" t="s">
        <v>56</v>
      </c>
      <c r="R25" s="31">
        <v>0</v>
      </c>
    </row>
    <row r="26" spans="1:19" x14ac:dyDescent="0.25">
      <c r="A26" s="123" t="s">
        <v>36</v>
      </c>
      <c r="B26" s="36">
        <v>0</v>
      </c>
      <c r="C26" s="37">
        <v>0</v>
      </c>
      <c r="D26" s="38">
        <v>0</v>
      </c>
      <c r="E26" s="37">
        <v>0</v>
      </c>
      <c r="F26" s="38">
        <v>0</v>
      </c>
      <c r="G26" s="37">
        <v>0</v>
      </c>
      <c r="H26" s="38">
        <v>0</v>
      </c>
      <c r="I26" s="39">
        <f t="shared" si="1"/>
        <v>0</v>
      </c>
      <c r="J26" s="39"/>
      <c r="K26" s="42" t="s">
        <v>55</v>
      </c>
      <c r="L26" s="26" t="s">
        <v>56</v>
      </c>
      <c r="M26" s="42" t="s">
        <v>55</v>
      </c>
      <c r="N26" s="37">
        <v>9.9999999999999995E-8</v>
      </c>
      <c r="O26" s="41">
        <v>0</v>
      </c>
      <c r="P26" s="37">
        <v>0</v>
      </c>
      <c r="Q26" s="38" t="s">
        <v>56</v>
      </c>
      <c r="R26" s="37">
        <v>0</v>
      </c>
    </row>
    <row r="27" spans="1:19" x14ac:dyDescent="0.25">
      <c r="A27" s="119"/>
      <c r="B27" s="24">
        <v>0</v>
      </c>
      <c r="C27" s="25">
        <v>0</v>
      </c>
      <c r="D27" s="26">
        <v>0</v>
      </c>
      <c r="E27" s="25">
        <v>0</v>
      </c>
      <c r="F27" s="26">
        <v>0</v>
      </c>
      <c r="G27" s="25">
        <v>0</v>
      </c>
      <c r="H27" s="26">
        <f t="shared" si="0"/>
        <v>0</v>
      </c>
      <c r="I27" s="27">
        <f t="shared" si="1"/>
        <v>0</v>
      </c>
      <c r="J27" s="27"/>
      <c r="K27" s="43" t="s">
        <v>55</v>
      </c>
      <c r="L27" s="26" t="s">
        <v>56</v>
      </c>
      <c r="M27" s="43" t="s">
        <v>55</v>
      </c>
      <c r="N27" s="37">
        <v>9.9999999999999995E-8</v>
      </c>
      <c r="O27" s="29">
        <f t="shared" ref="O27:O28" si="3">(N27-N26)/N26</f>
        <v>0</v>
      </c>
      <c r="P27" s="25">
        <v>0</v>
      </c>
      <c r="Q27" s="26" t="s">
        <v>56</v>
      </c>
      <c r="R27" s="25">
        <v>0</v>
      </c>
    </row>
    <row r="28" spans="1:19" x14ac:dyDescent="0.25">
      <c r="A28" s="120"/>
      <c r="B28" s="30">
        <v>0</v>
      </c>
      <c r="C28" s="31">
        <v>0</v>
      </c>
      <c r="D28" s="32">
        <v>0</v>
      </c>
      <c r="E28" s="31">
        <v>0</v>
      </c>
      <c r="F28" s="32">
        <v>0</v>
      </c>
      <c r="G28" s="31">
        <v>0</v>
      </c>
      <c r="H28" s="32">
        <f t="shared" si="0"/>
        <v>0</v>
      </c>
      <c r="I28" s="33">
        <f t="shared" si="1"/>
        <v>0</v>
      </c>
      <c r="J28" s="33"/>
      <c r="K28" s="44" t="s">
        <v>55</v>
      </c>
      <c r="L28" s="26" t="s">
        <v>56</v>
      </c>
      <c r="M28" s="44" t="s">
        <v>55</v>
      </c>
      <c r="N28" s="37">
        <v>9.9999999999999995E-8</v>
      </c>
      <c r="O28" s="35">
        <f t="shared" si="3"/>
        <v>0</v>
      </c>
      <c r="P28" s="31">
        <v>0</v>
      </c>
      <c r="Q28" s="32" t="s">
        <v>56</v>
      </c>
      <c r="R28" s="31">
        <v>0</v>
      </c>
    </row>
    <row r="29" spans="1:19" x14ac:dyDescent="0.25">
      <c r="A29" s="123" t="s">
        <v>37</v>
      </c>
      <c r="B29" s="36">
        <v>0</v>
      </c>
      <c r="C29" s="37">
        <v>0</v>
      </c>
      <c r="D29" s="38">
        <v>0</v>
      </c>
      <c r="E29" s="37">
        <v>0</v>
      </c>
      <c r="F29" s="38">
        <v>0</v>
      </c>
      <c r="G29" s="37">
        <v>0</v>
      </c>
      <c r="H29" s="38">
        <f t="shared" si="0"/>
        <v>0</v>
      </c>
      <c r="I29" s="39">
        <f t="shared" si="1"/>
        <v>0</v>
      </c>
      <c r="J29" s="39"/>
      <c r="K29" s="42" t="s">
        <v>55</v>
      </c>
      <c r="L29" s="26" t="s">
        <v>56</v>
      </c>
      <c r="M29" s="42" t="s">
        <v>55</v>
      </c>
      <c r="N29" s="37">
        <v>9.9999999999999995E-8</v>
      </c>
      <c r="O29" s="41">
        <v>0</v>
      </c>
      <c r="P29" s="37">
        <v>0</v>
      </c>
      <c r="Q29" s="38" t="s">
        <v>56</v>
      </c>
      <c r="R29" s="37">
        <v>0</v>
      </c>
    </row>
    <row r="30" spans="1:19" x14ac:dyDescent="0.25">
      <c r="A30" s="119"/>
      <c r="B30" s="24">
        <v>0</v>
      </c>
      <c r="C30" s="25">
        <v>0</v>
      </c>
      <c r="D30" s="26">
        <v>0</v>
      </c>
      <c r="E30" s="25">
        <v>0</v>
      </c>
      <c r="F30" s="26">
        <v>0</v>
      </c>
      <c r="G30" s="25">
        <v>0</v>
      </c>
      <c r="H30" s="26">
        <f t="shared" si="0"/>
        <v>0</v>
      </c>
      <c r="I30" s="27">
        <f t="shared" si="1"/>
        <v>0</v>
      </c>
      <c r="J30" s="27"/>
      <c r="K30" s="43" t="s">
        <v>55</v>
      </c>
      <c r="L30" s="26" t="s">
        <v>56</v>
      </c>
      <c r="M30" s="43" t="s">
        <v>55</v>
      </c>
      <c r="N30" s="37">
        <v>9.9999999999999995E-8</v>
      </c>
      <c r="O30" s="29">
        <f t="shared" ref="O30:O31" si="4">(N30-N29)/N29</f>
        <v>0</v>
      </c>
      <c r="P30" s="25">
        <v>0</v>
      </c>
      <c r="Q30" s="26" t="s">
        <v>56</v>
      </c>
      <c r="R30" s="25">
        <v>0</v>
      </c>
    </row>
    <row r="31" spans="1:19" x14ac:dyDescent="0.25">
      <c r="A31" s="120"/>
      <c r="B31" s="30">
        <v>0</v>
      </c>
      <c r="C31" s="31">
        <v>0</v>
      </c>
      <c r="D31" s="32">
        <v>0</v>
      </c>
      <c r="E31" s="31">
        <v>0</v>
      </c>
      <c r="F31" s="32">
        <v>0</v>
      </c>
      <c r="G31" s="31">
        <v>0</v>
      </c>
      <c r="H31" s="32">
        <f t="shared" si="0"/>
        <v>0</v>
      </c>
      <c r="I31" s="33">
        <f t="shared" si="1"/>
        <v>0</v>
      </c>
      <c r="J31" s="33"/>
      <c r="K31" s="44" t="s">
        <v>55</v>
      </c>
      <c r="L31" s="26" t="s">
        <v>56</v>
      </c>
      <c r="M31" s="44" t="s">
        <v>55</v>
      </c>
      <c r="N31" s="37">
        <v>9.9999999999999995E-8</v>
      </c>
      <c r="O31" s="35">
        <f t="shared" si="4"/>
        <v>0</v>
      </c>
      <c r="P31" s="31">
        <v>0</v>
      </c>
      <c r="Q31" s="32" t="s">
        <v>56</v>
      </c>
      <c r="R31" s="31">
        <v>0</v>
      </c>
    </row>
    <row r="32" spans="1:19" x14ac:dyDescent="0.25">
      <c r="A32" s="123" t="s">
        <v>38</v>
      </c>
      <c r="B32" s="36">
        <v>0</v>
      </c>
      <c r="C32" s="37">
        <v>0</v>
      </c>
      <c r="D32" s="38">
        <v>0</v>
      </c>
      <c r="E32" s="37">
        <v>0</v>
      </c>
      <c r="F32" s="38">
        <v>0</v>
      </c>
      <c r="G32" s="37">
        <v>0</v>
      </c>
      <c r="H32" s="38">
        <f t="shared" si="0"/>
        <v>0</v>
      </c>
      <c r="I32" s="39">
        <f t="shared" si="1"/>
        <v>0</v>
      </c>
      <c r="J32" s="39"/>
      <c r="K32" s="42" t="s">
        <v>55</v>
      </c>
      <c r="L32" s="26" t="s">
        <v>56</v>
      </c>
      <c r="M32" s="42" t="s">
        <v>55</v>
      </c>
      <c r="N32" s="37">
        <v>9.9999999999999995E-8</v>
      </c>
      <c r="O32" s="41">
        <v>0</v>
      </c>
      <c r="P32" s="37">
        <v>0</v>
      </c>
      <c r="Q32" s="38" t="s">
        <v>56</v>
      </c>
      <c r="R32" s="37">
        <v>0</v>
      </c>
    </row>
    <row r="33" spans="1:18" x14ac:dyDescent="0.25">
      <c r="A33" s="119"/>
      <c r="B33" s="24">
        <v>0</v>
      </c>
      <c r="C33" s="25">
        <v>0</v>
      </c>
      <c r="D33" s="26">
        <v>0</v>
      </c>
      <c r="E33" s="25">
        <v>0</v>
      </c>
      <c r="F33" s="26">
        <v>0</v>
      </c>
      <c r="G33" s="25">
        <v>0</v>
      </c>
      <c r="H33" s="26">
        <f t="shared" si="0"/>
        <v>0</v>
      </c>
      <c r="I33" s="27">
        <f t="shared" si="1"/>
        <v>0</v>
      </c>
      <c r="J33" s="27"/>
      <c r="K33" s="43" t="s">
        <v>55</v>
      </c>
      <c r="L33" s="26" t="s">
        <v>56</v>
      </c>
      <c r="M33" s="43" t="s">
        <v>55</v>
      </c>
      <c r="N33" s="37">
        <v>9.9999999999999995E-8</v>
      </c>
      <c r="O33" s="29">
        <f t="shared" ref="O33:O34" si="5">(N33-N32)/N32</f>
        <v>0</v>
      </c>
      <c r="P33" s="25">
        <v>0</v>
      </c>
      <c r="Q33" s="26" t="s">
        <v>56</v>
      </c>
      <c r="R33" s="25">
        <v>0</v>
      </c>
    </row>
    <row r="34" spans="1:18" x14ac:dyDescent="0.25">
      <c r="A34" s="120"/>
      <c r="B34" s="30">
        <v>0</v>
      </c>
      <c r="C34" s="31">
        <v>0</v>
      </c>
      <c r="D34" s="32">
        <v>0</v>
      </c>
      <c r="E34" s="31">
        <v>0</v>
      </c>
      <c r="F34" s="32">
        <v>0</v>
      </c>
      <c r="G34" s="31">
        <v>0</v>
      </c>
      <c r="H34" s="32">
        <f t="shared" si="0"/>
        <v>0</v>
      </c>
      <c r="I34" s="33">
        <f t="shared" si="1"/>
        <v>0</v>
      </c>
      <c r="J34" s="33"/>
      <c r="K34" s="44" t="s">
        <v>55</v>
      </c>
      <c r="L34" s="26" t="s">
        <v>56</v>
      </c>
      <c r="M34" s="44" t="s">
        <v>55</v>
      </c>
      <c r="N34" s="37">
        <v>9.9999999999999995E-8</v>
      </c>
      <c r="O34" s="35">
        <f t="shared" si="5"/>
        <v>0</v>
      </c>
      <c r="P34" s="31">
        <v>0</v>
      </c>
      <c r="Q34" s="32" t="s">
        <v>56</v>
      </c>
      <c r="R34" s="31">
        <v>0</v>
      </c>
    </row>
    <row r="35" spans="1:18" ht="6.75" customHeight="1" x14ac:dyDescent="0.25">
      <c r="A35" s="48"/>
      <c r="B35" s="49"/>
      <c r="C35" s="50"/>
      <c r="D35" s="51"/>
      <c r="E35" s="50"/>
      <c r="F35" s="51"/>
      <c r="G35" s="50"/>
      <c r="H35" s="51"/>
      <c r="I35" s="52"/>
      <c r="J35" s="52"/>
      <c r="K35" s="53"/>
      <c r="L35" s="20"/>
      <c r="M35" s="53"/>
      <c r="N35" s="37"/>
      <c r="O35" s="54"/>
      <c r="P35" s="50"/>
      <c r="Q35" s="51"/>
      <c r="R35" s="50"/>
    </row>
    <row r="36" spans="1:18" ht="16.5" thickBot="1" x14ac:dyDescent="0.3">
      <c r="A36" s="55" t="s">
        <v>47</v>
      </c>
      <c r="B36" s="55"/>
      <c r="C36" s="56"/>
      <c r="D36" s="55"/>
      <c r="E36" s="56"/>
      <c r="F36" s="55"/>
      <c r="G36" s="56"/>
      <c r="H36" s="55">
        <f>SUM(H20:H35)</f>
        <v>299</v>
      </c>
      <c r="I36" s="59">
        <f>SUM(I20:I34)</f>
        <v>59087.54</v>
      </c>
      <c r="J36" s="59"/>
      <c r="K36" s="55"/>
      <c r="L36" s="55"/>
      <c r="M36" s="55"/>
      <c r="N36" s="56"/>
      <c r="O36" s="56"/>
      <c r="P36" s="55"/>
      <c r="Q36" s="55"/>
      <c r="R36" s="55"/>
    </row>
    <row r="37" spans="1:18" ht="16.5" thickTop="1" x14ac:dyDescent="0.25"/>
    <row r="38" spans="1:18" x14ac:dyDescent="0.25">
      <c r="A38" s="9" t="s">
        <v>64</v>
      </c>
    </row>
    <row r="39" spans="1:18" x14ac:dyDescent="0.25">
      <c r="A39" s="9" t="s">
        <v>65</v>
      </c>
    </row>
    <row r="40" spans="1:18" x14ac:dyDescent="0.25">
      <c r="A40" s="9" t="s">
        <v>57</v>
      </c>
    </row>
    <row r="42" spans="1:18" x14ac:dyDescent="0.25">
      <c r="A42" s="9" t="s">
        <v>60</v>
      </c>
    </row>
    <row r="43" spans="1:18" x14ac:dyDescent="0.25">
      <c r="A43" s="9" t="s">
        <v>58</v>
      </c>
    </row>
    <row r="44" spans="1:18" x14ac:dyDescent="0.25">
      <c r="A44" s="9" t="s">
        <v>59</v>
      </c>
    </row>
  </sheetData>
  <mergeCells count="16">
    <mergeCell ref="B9:H9"/>
    <mergeCell ref="F13:G13"/>
    <mergeCell ref="K13:M13"/>
    <mergeCell ref="R15:S15"/>
    <mergeCell ref="A18:A19"/>
    <mergeCell ref="B18:G18"/>
    <mergeCell ref="H18:H19"/>
    <mergeCell ref="I18:I19"/>
    <mergeCell ref="N18:N19"/>
    <mergeCell ref="O18:O19"/>
    <mergeCell ref="P18:R19"/>
    <mergeCell ref="A20:A22"/>
    <mergeCell ref="A23:A25"/>
    <mergeCell ref="A26:A28"/>
    <mergeCell ref="A29:A31"/>
    <mergeCell ref="A32:A34"/>
  </mergeCells>
  <phoneticPr fontId="5" type="noConversion"/>
  <pageMargins left="0.45" right="0.2" top="0.75" bottom="0.75" header="0.3" footer="0.3"/>
  <headerFooter>
    <oddHeader>&amp;C&amp;"-,Bold"&amp;16ATTACHMENT B &amp;"-,Regular"&amp;14
Specific Rate of Compensation (use for on call or As- Needed  contracts)
(Consruction Engineering and Inspection Contracts)</oddHeader>
  </headerFooter>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39997558519241921"/>
  </sheetPr>
  <dimension ref="A2:X34"/>
  <sheetViews>
    <sheetView workbookViewId="0">
      <selection activeCell="C9" sqref="C9:E9"/>
    </sheetView>
  </sheetViews>
  <sheetFormatPr defaultColWidth="8.85546875" defaultRowHeight="15.75" x14ac:dyDescent="0.25"/>
  <cols>
    <col min="1" max="1" width="2.7109375" style="62" customWidth="1"/>
    <col min="2" max="2" width="28.28515625" style="62" customWidth="1"/>
    <col min="3" max="3" width="30.7109375" style="62" customWidth="1"/>
    <col min="4" max="4" width="13" style="62" customWidth="1"/>
    <col min="5" max="5" width="13.140625" style="62" customWidth="1"/>
    <col min="6" max="6" width="11" style="62" bestFit="1" customWidth="1"/>
    <col min="7" max="7" width="12.28515625" style="62" customWidth="1"/>
    <col min="8" max="8" width="20.28515625" style="62" customWidth="1"/>
    <col min="9" max="9" width="28.28515625" style="62" customWidth="1"/>
    <col min="10" max="10" width="6.7109375" style="62" customWidth="1"/>
    <col min="11" max="11" width="10.7109375" style="62" customWidth="1"/>
    <col min="12" max="12" width="13.42578125" style="62" customWidth="1"/>
    <col min="13" max="13" width="11.85546875" style="62" bestFit="1" customWidth="1"/>
    <col min="14" max="14" width="13.42578125" style="62" customWidth="1"/>
    <col min="15" max="15" width="9" style="62" customWidth="1"/>
    <col min="16" max="16" width="5.42578125" style="62" bestFit="1" customWidth="1"/>
    <col min="17" max="17" width="1.7109375" style="62" bestFit="1" customWidth="1"/>
    <col min="18" max="18" width="9.28515625" style="62" bestFit="1" customWidth="1"/>
    <col min="19" max="19" width="14.28515625" style="62" bestFit="1" customWidth="1"/>
    <col min="20" max="16384" width="8.85546875" style="62"/>
  </cols>
  <sheetData>
    <row r="2" spans="1:23" x14ac:dyDescent="0.25">
      <c r="G2" s="10"/>
    </row>
    <row r="4" spans="1:23" x14ac:dyDescent="0.25">
      <c r="G4" s="10"/>
    </row>
    <row r="5" spans="1:23" x14ac:dyDescent="0.25">
      <c r="G5" s="10"/>
    </row>
    <row r="6" spans="1:23" x14ac:dyDescent="0.25">
      <c r="F6" s="10"/>
    </row>
    <row r="7" spans="1:23" x14ac:dyDescent="0.25">
      <c r="F7" s="10"/>
    </row>
    <row r="8" spans="1:23" x14ac:dyDescent="0.25">
      <c r="M8" s="63"/>
    </row>
    <row r="9" spans="1:23" ht="16.5" thickBot="1" x14ac:dyDescent="0.3">
      <c r="B9" s="62" t="s">
        <v>66</v>
      </c>
      <c r="C9" s="121" t="s">
        <v>18</v>
      </c>
      <c r="D9" s="121"/>
      <c r="E9" s="121"/>
      <c r="F9" s="63"/>
      <c r="G9" s="62" t="s">
        <v>26</v>
      </c>
      <c r="H9" s="64"/>
      <c r="I9" s="64"/>
      <c r="K9" s="80" t="s">
        <v>27</v>
      </c>
      <c r="L9" s="64"/>
      <c r="O9" s="75"/>
      <c r="P9" s="75"/>
    </row>
    <row r="10" spans="1:23" x14ac:dyDescent="0.25">
      <c r="O10" s="76"/>
      <c r="P10" s="76"/>
    </row>
    <row r="12" spans="1:23" ht="16.5" thickBot="1" x14ac:dyDescent="0.3">
      <c r="M12" s="63"/>
      <c r="N12" s="63"/>
      <c r="O12" s="63"/>
      <c r="P12" s="63"/>
      <c r="Q12" s="63"/>
      <c r="R12" s="63"/>
      <c r="S12" s="63"/>
    </row>
    <row r="13" spans="1:23" ht="15.75" customHeight="1" x14ac:dyDescent="0.25">
      <c r="A13" s="130" t="s">
        <v>68</v>
      </c>
      <c r="B13" s="131"/>
      <c r="C13" s="131"/>
      <c r="D13" s="131"/>
      <c r="E13" s="131"/>
      <c r="F13" s="131"/>
      <c r="G13" s="131"/>
      <c r="H13" s="131"/>
      <c r="I13" s="131"/>
      <c r="J13" s="131"/>
      <c r="K13" s="131"/>
      <c r="L13" s="132"/>
      <c r="M13" s="84"/>
      <c r="N13" s="84"/>
      <c r="O13" s="84"/>
      <c r="P13" s="84"/>
      <c r="Q13" s="84"/>
      <c r="R13" s="60"/>
      <c r="S13" s="60"/>
      <c r="T13" s="60"/>
    </row>
    <row r="14" spans="1:23" x14ac:dyDescent="0.25">
      <c r="A14" s="135" t="s">
        <v>67</v>
      </c>
      <c r="B14" s="136"/>
      <c r="C14" s="136"/>
      <c r="D14" s="136"/>
      <c r="E14" s="136"/>
      <c r="F14" s="136"/>
      <c r="G14" s="136"/>
      <c r="H14" s="136"/>
      <c r="I14" s="137"/>
      <c r="J14" s="26" t="s">
        <v>72</v>
      </c>
      <c r="K14" s="69" t="s">
        <v>73</v>
      </c>
      <c r="L14" s="26" t="s">
        <v>74</v>
      </c>
      <c r="M14" s="60"/>
      <c r="N14" s="47"/>
      <c r="O14" s="65"/>
      <c r="P14" s="47"/>
      <c r="Q14" s="67"/>
      <c r="R14" s="65"/>
      <c r="S14" s="68"/>
      <c r="T14" s="65"/>
      <c r="U14" s="47"/>
      <c r="V14" s="65"/>
      <c r="W14" s="61"/>
    </row>
    <row r="15" spans="1:23" x14ac:dyDescent="0.25">
      <c r="A15" s="83" t="s">
        <v>69</v>
      </c>
      <c r="B15" s="138" t="s">
        <v>12</v>
      </c>
      <c r="C15" s="138"/>
      <c r="D15" s="138"/>
      <c r="E15" s="138"/>
      <c r="F15" s="138"/>
      <c r="G15" s="138"/>
      <c r="H15" s="138"/>
      <c r="I15" s="139"/>
      <c r="J15" s="26">
        <v>30</v>
      </c>
      <c r="K15" s="69">
        <v>125</v>
      </c>
      <c r="L15" s="70">
        <f t="shared" ref="L15:L21" si="0">J15*K15</f>
        <v>3750</v>
      </c>
      <c r="M15" s="60"/>
      <c r="N15" s="47"/>
      <c r="O15" s="65"/>
      <c r="P15" s="81"/>
      <c r="Q15" s="67"/>
      <c r="R15" s="65"/>
      <c r="S15" s="68"/>
      <c r="T15" s="65"/>
      <c r="U15" s="47"/>
      <c r="V15" s="65"/>
      <c r="W15" s="61"/>
    </row>
    <row r="16" spans="1:23" x14ac:dyDescent="0.25">
      <c r="A16" s="83" t="s">
        <v>70</v>
      </c>
      <c r="B16" s="138" t="s">
        <v>13</v>
      </c>
      <c r="C16" s="138"/>
      <c r="D16" s="138"/>
      <c r="E16" s="138"/>
      <c r="F16" s="138"/>
      <c r="G16" s="138"/>
      <c r="H16" s="138"/>
      <c r="I16" s="139"/>
      <c r="J16" s="26">
        <v>6</v>
      </c>
      <c r="K16" s="69">
        <v>800</v>
      </c>
      <c r="L16" s="70">
        <f t="shared" si="0"/>
        <v>4800</v>
      </c>
      <c r="M16" s="60"/>
      <c r="N16" s="47"/>
      <c r="O16" s="65"/>
      <c r="P16" s="81"/>
      <c r="Q16" s="67"/>
      <c r="R16" s="65"/>
      <c r="S16" s="68"/>
      <c r="T16" s="65"/>
      <c r="U16" s="47"/>
      <c r="V16" s="65"/>
      <c r="W16" s="61"/>
    </row>
    <row r="17" spans="1:24" x14ac:dyDescent="0.25">
      <c r="A17" s="83" t="s">
        <v>71</v>
      </c>
      <c r="B17" s="138"/>
      <c r="C17" s="138"/>
      <c r="D17" s="138"/>
      <c r="E17" s="138"/>
      <c r="F17" s="138"/>
      <c r="G17" s="138"/>
      <c r="H17" s="138"/>
      <c r="I17" s="139"/>
      <c r="J17" s="26">
        <v>0</v>
      </c>
      <c r="K17" s="69">
        <v>0</v>
      </c>
      <c r="L17" s="70">
        <f t="shared" si="0"/>
        <v>0</v>
      </c>
      <c r="M17" s="60"/>
      <c r="N17" s="47"/>
      <c r="O17" s="65"/>
      <c r="P17" s="81"/>
      <c r="Q17" s="67"/>
      <c r="R17" s="65"/>
      <c r="S17" s="68"/>
      <c r="T17" s="65"/>
      <c r="U17" s="47"/>
      <c r="V17" s="65"/>
      <c r="W17" s="61"/>
    </row>
    <row r="18" spans="1:24" ht="15.75" customHeight="1" x14ac:dyDescent="0.25">
      <c r="A18" s="83" t="s">
        <v>8</v>
      </c>
      <c r="B18" s="138"/>
      <c r="C18" s="138"/>
      <c r="D18" s="138"/>
      <c r="E18" s="138"/>
      <c r="F18" s="138"/>
      <c r="G18" s="138"/>
      <c r="H18" s="138"/>
      <c r="I18" s="139"/>
      <c r="J18" s="26">
        <v>0</v>
      </c>
      <c r="K18" s="69">
        <v>0</v>
      </c>
      <c r="L18" s="70">
        <f t="shared" si="0"/>
        <v>0</v>
      </c>
      <c r="M18" s="60"/>
      <c r="N18" s="47"/>
      <c r="O18" s="65"/>
      <c r="P18" s="81"/>
      <c r="Q18" s="67"/>
      <c r="R18" s="65"/>
      <c r="S18" s="68"/>
      <c r="T18" s="65"/>
      <c r="U18" s="47"/>
      <c r="V18" s="65"/>
      <c r="W18" s="61"/>
    </row>
    <row r="19" spans="1:24" x14ac:dyDescent="0.25">
      <c r="A19" s="83" t="s">
        <v>9</v>
      </c>
      <c r="B19" s="138"/>
      <c r="C19" s="138"/>
      <c r="D19" s="138"/>
      <c r="E19" s="138"/>
      <c r="F19" s="138"/>
      <c r="G19" s="138"/>
      <c r="H19" s="138"/>
      <c r="I19" s="139"/>
      <c r="J19" s="26">
        <v>0</v>
      </c>
      <c r="K19" s="69">
        <v>0</v>
      </c>
      <c r="L19" s="70">
        <f t="shared" si="0"/>
        <v>0</v>
      </c>
      <c r="M19" s="60"/>
      <c r="N19" s="47"/>
      <c r="O19" s="65"/>
      <c r="P19" s="81"/>
      <c r="Q19" s="63"/>
      <c r="R19" s="65"/>
      <c r="S19" s="68"/>
      <c r="T19" s="65"/>
      <c r="U19" s="47"/>
      <c r="V19" s="65"/>
      <c r="W19" s="61"/>
    </row>
    <row r="20" spans="1:24" x14ac:dyDescent="0.25">
      <c r="A20" s="83" t="s">
        <v>10</v>
      </c>
      <c r="B20" s="138"/>
      <c r="C20" s="138"/>
      <c r="D20" s="138"/>
      <c r="E20" s="138"/>
      <c r="F20" s="138"/>
      <c r="G20" s="138"/>
      <c r="H20" s="138"/>
      <c r="I20" s="139"/>
      <c r="J20" s="26">
        <v>0</v>
      </c>
      <c r="K20" s="69">
        <v>0</v>
      </c>
      <c r="L20" s="70">
        <f t="shared" si="0"/>
        <v>0</v>
      </c>
      <c r="M20" s="60"/>
      <c r="N20" s="47"/>
      <c r="O20" s="65"/>
      <c r="P20" s="81"/>
      <c r="Q20" s="63"/>
      <c r="R20" s="65"/>
      <c r="S20" s="68"/>
      <c r="T20" s="65"/>
      <c r="U20" s="47"/>
      <c r="V20" s="65"/>
      <c r="W20" s="61"/>
    </row>
    <row r="21" spans="1:24" x14ac:dyDescent="0.25">
      <c r="A21" s="86" t="s">
        <v>11</v>
      </c>
      <c r="B21" s="133"/>
      <c r="C21" s="133"/>
      <c r="D21" s="133"/>
      <c r="E21" s="133"/>
      <c r="F21" s="133"/>
      <c r="G21" s="133"/>
      <c r="H21" s="133"/>
      <c r="I21" s="134"/>
      <c r="J21" s="77">
        <v>0</v>
      </c>
      <c r="K21" s="78">
        <v>0</v>
      </c>
      <c r="L21" s="79">
        <f t="shared" si="0"/>
        <v>0</v>
      </c>
      <c r="M21" s="60"/>
      <c r="N21" s="47"/>
      <c r="O21" s="65"/>
      <c r="P21" s="81"/>
      <c r="Q21" s="63"/>
      <c r="R21" s="65"/>
      <c r="S21" s="68"/>
      <c r="T21" s="65"/>
      <c r="U21" s="47"/>
      <c r="V21" s="65"/>
      <c r="W21" s="61"/>
    </row>
    <row r="22" spans="1:24" ht="16.5" thickBot="1" x14ac:dyDescent="0.3">
      <c r="A22" s="90" t="s">
        <v>7</v>
      </c>
      <c r="B22" s="87"/>
      <c r="C22" s="87"/>
      <c r="D22" s="87"/>
      <c r="E22" s="87"/>
      <c r="F22" s="87"/>
      <c r="G22" s="87"/>
      <c r="H22" s="87"/>
      <c r="I22" s="88"/>
      <c r="J22" s="89"/>
      <c r="K22" s="89"/>
      <c r="L22" s="91">
        <f>SUM(L15:L21)</f>
        <v>8550</v>
      </c>
      <c r="M22" s="63"/>
      <c r="N22" s="129"/>
      <c r="O22" s="129"/>
      <c r="P22" s="129"/>
      <c r="Q22" s="82"/>
      <c r="R22" s="63"/>
      <c r="S22" s="65"/>
      <c r="T22" s="68"/>
      <c r="U22" s="65"/>
      <c r="V22" s="47"/>
      <c r="W22" s="65"/>
      <c r="X22" s="63"/>
    </row>
    <row r="23" spans="1:24" ht="16.5" thickTop="1" x14ac:dyDescent="0.25">
      <c r="A23" s="60"/>
      <c r="B23" s="47"/>
      <c r="C23" s="65"/>
      <c r="D23" s="47"/>
      <c r="E23" s="65"/>
      <c r="F23" s="47"/>
      <c r="G23" s="65"/>
      <c r="H23" s="47"/>
      <c r="I23" s="66"/>
      <c r="J23" s="66"/>
      <c r="K23" s="63"/>
      <c r="M23" s="63"/>
      <c r="N23" s="65"/>
      <c r="O23" s="68"/>
      <c r="P23" s="65"/>
      <c r="Q23" s="47"/>
      <c r="R23" s="65"/>
      <c r="S23" s="63"/>
    </row>
    <row r="24" spans="1:24" x14ac:dyDescent="0.25">
      <c r="A24" s="60"/>
      <c r="B24" s="47"/>
      <c r="C24" s="65"/>
      <c r="D24" s="47"/>
      <c r="E24" s="65"/>
      <c r="F24" s="47"/>
      <c r="G24" s="65"/>
      <c r="H24" s="47"/>
      <c r="I24" s="66"/>
      <c r="J24" s="66"/>
      <c r="K24" s="63"/>
      <c r="L24" s="47"/>
      <c r="M24" s="63"/>
      <c r="N24" s="65"/>
      <c r="O24" s="68"/>
      <c r="P24" s="65"/>
      <c r="Q24" s="47"/>
      <c r="R24" s="65"/>
      <c r="S24" s="63"/>
    </row>
    <row r="25" spans="1:24" x14ac:dyDescent="0.25">
      <c r="A25" s="71" t="s">
        <v>75</v>
      </c>
      <c r="B25" s="72"/>
      <c r="C25" s="73"/>
      <c r="D25" s="72"/>
      <c r="E25" s="73"/>
      <c r="F25" s="72"/>
      <c r="G25" s="73"/>
      <c r="H25" s="72"/>
      <c r="I25" s="74"/>
      <c r="J25" s="66"/>
      <c r="K25" s="63"/>
      <c r="L25" s="47"/>
      <c r="M25" s="63"/>
      <c r="N25" s="65"/>
      <c r="O25" s="68"/>
      <c r="P25" s="65"/>
      <c r="Q25" s="47"/>
      <c r="R25" s="65"/>
      <c r="S25" s="63"/>
    </row>
    <row r="26" spans="1:24" x14ac:dyDescent="0.25">
      <c r="A26" s="75" t="s">
        <v>76</v>
      </c>
      <c r="B26" s="75"/>
      <c r="C26" s="73"/>
      <c r="D26" s="75"/>
      <c r="E26" s="73"/>
      <c r="F26" s="75"/>
      <c r="G26" s="73"/>
      <c r="H26" s="75"/>
      <c r="I26" s="74"/>
      <c r="J26" s="66"/>
      <c r="K26" s="63"/>
      <c r="L26" s="63"/>
      <c r="M26" s="63"/>
      <c r="N26" s="65"/>
      <c r="O26" s="65"/>
      <c r="P26" s="63"/>
      <c r="Q26" s="63"/>
      <c r="R26" s="63"/>
      <c r="S26" s="63"/>
    </row>
    <row r="27" spans="1:24" x14ac:dyDescent="0.25">
      <c r="A27" s="75" t="s">
        <v>2</v>
      </c>
      <c r="B27" s="75"/>
      <c r="C27" s="73"/>
      <c r="D27" s="75"/>
      <c r="E27" s="73"/>
      <c r="F27" s="75"/>
      <c r="G27" s="73"/>
      <c r="H27" s="75"/>
      <c r="I27" s="75"/>
      <c r="J27" s="63"/>
      <c r="K27" s="63"/>
      <c r="L27" s="63"/>
      <c r="M27" s="63"/>
      <c r="N27" s="65"/>
      <c r="O27" s="65"/>
      <c r="P27" s="63"/>
      <c r="Q27" s="63"/>
      <c r="R27" s="63"/>
      <c r="S27" s="63"/>
    </row>
    <row r="28" spans="1:24" x14ac:dyDescent="0.25">
      <c r="A28" s="75" t="s">
        <v>3</v>
      </c>
      <c r="B28" s="75"/>
      <c r="C28" s="73"/>
      <c r="D28" s="75"/>
      <c r="E28" s="73"/>
      <c r="F28" s="75"/>
      <c r="G28" s="75"/>
      <c r="H28" s="75"/>
      <c r="I28" s="74"/>
      <c r="J28" s="63"/>
      <c r="K28" s="63"/>
      <c r="L28" s="63"/>
      <c r="M28" s="63"/>
      <c r="N28" s="65"/>
      <c r="O28" s="65"/>
      <c r="P28" s="63"/>
      <c r="Q28" s="63"/>
      <c r="R28" s="63"/>
      <c r="S28" s="63"/>
    </row>
    <row r="29" spans="1:24" x14ac:dyDescent="0.25">
      <c r="A29" s="76" t="s">
        <v>4</v>
      </c>
      <c r="B29" s="76"/>
      <c r="C29" s="76"/>
      <c r="D29" s="76"/>
      <c r="E29" s="76"/>
      <c r="F29" s="76"/>
      <c r="G29" s="76"/>
      <c r="H29" s="76"/>
      <c r="I29" s="76"/>
    </row>
    <row r="30" spans="1:24" ht="13.5" customHeight="1" x14ac:dyDescent="0.25">
      <c r="A30" s="62" t="s">
        <v>77</v>
      </c>
    </row>
    <row r="31" spans="1:24" x14ac:dyDescent="0.25">
      <c r="A31" s="62" t="s">
        <v>0</v>
      </c>
    </row>
    <row r="32" spans="1:24" x14ac:dyDescent="0.25">
      <c r="A32" s="62" t="s">
        <v>1</v>
      </c>
    </row>
    <row r="33" spans="1:1" x14ac:dyDescent="0.25">
      <c r="A33" s="62" t="s">
        <v>6</v>
      </c>
    </row>
    <row r="34" spans="1:1" x14ac:dyDescent="0.25">
      <c r="A34" s="62" t="s">
        <v>5</v>
      </c>
    </row>
  </sheetData>
  <mergeCells count="11">
    <mergeCell ref="B19:I19"/>
    <mergeCell ref="B20:I20"/>
    <mergeCell ref="B21:I21"/>
    <mergeCell ref="N22:P22"/>
    <mergeCell ref="C9:E9"/>
    <mergeCell ref="A13:L13"/>
    <mergeCell ref="A14:I14"/>
    <mergeCell ref="B15:I15"/>
    <mergeCell ref="B16:I16"/>
    <mergeCell ref="B17:I17"/>
    <mergeCell ref="B18:I18"/>
  </mergeCells>
  <pageMargins left="0.45" right="0.2" top="0.75" bottom="0.75" header="0.3" footer="0.3"/>
  <headerFooter>
    <oddHeader>&amp;C&amp;"-,Bold"&amp;16ATTACHMENT B &amp;"-,Regular"&amp;14
Specific Rate of Compensation (use for on call or As- Needed  contracts)
(Construction Engineering and Inspection Contracts)</oddHeader>
  </headerFooter>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pageSetUpPr fitToPage="1"/>
  </sheetPr>
  <dimension ref="A2:S44"/>
  <sheetViews>
    <sheetView workbookViewId="0">
      <selection activeCell="C4" sqref="C4"/>
    </sheetView>
  </sheetViews>
  <sheetFormatPr defaultColWidth="8.85546875" defaultRowHeight="15.75" x14ac:dyDescent="0.25"/>
  <cols>
    <col min="1" max="1" width="28" style="9" customWidth="1"/>
    <col min="2" max="2" width="11.28515625" style="9" bestFit="1" customWidth="1"/>
    <col min="3" max="3" width="12.42578125" style="9" bestFit="1" customWidth="1"/>
    <col min="4" max="4" width="12.7109375" style="9" bestFit="1" customWidth="1"/>
    <col min="5" max="5" width="14.140625" style="9" customWidth="1"/>
    <col min="6" max="6" width="10.7109375" style="9" bestFit="1" customWidth="1"/>
    <col min="7" max="7" width="11.85546875" style="9" bestFit="1" customWidth="1"/>
    <col min="8" max="8" width="11.140625" style="9" bestFit="1" customWidth="1"/>
    <col min="9" max="9" width="14.42578125" style="9" customWidth="1"/>
    <col min="10" max="10" width="0.7109375" style="9" customWidth="1"/>
    <col min="11" max="11" width="12" style="9" customWidth="1"/>
    <col min="12" max="12" width="1.7109375" style="9" bestFit="1" customWidth="1"/>
    <col min="13" max="13" width="11.85546875" style="9" bestFit="1" customWidth="1"/>
    <col min="14" max="14" width="13.42578125" style="9" customWidth="1"/>
    <col min="15" max="15" width="9" style="9" customWidth="1"/>
    <col min="16" max="16" width="9.28515625" style="9" bestFit="1" customWidth="1"/>
    <col min="17" max="17" width="1.7109375" style="9" bestFit="1" customWidth="1"/>
    <col min="18" max="18" width="9.28515625" style="9" bestFit="1" customWidth="1"/>
    <col min="19" max="19" width="14.28515625" style="9" bestFit="1" customWidth="1"/>
    <col min="20" max="16384" width="8.85546875" style="9"/>
  </cols>
  <sheetData>
    <row r="2" spans="1:19" x14ac:dyDescent="0.25">
      <c r="G2" s="10"/>
    </row>
    <row r="4" spans="1:19" x14ac:dyDescent="0.25">
      <c r="G4" s="10"/>
    </row>
    <row r="5" spans="1:19" x14ac:dyDescent="0.25">
      <c r="G5" s="10"/>
    </row>
    <row r="6" spans="1:19" x14ac:dyDescent="0.25">
      <c r="F6" s="10"/>
    </row>
    <row r="7" spans="1:19" x14ac:dyDescent="0.25">
      <c r="F7" s="10"/>
    </row>
    <row r="8" spans="1:19" x14ac:dyDescent="0.25">
      <c r="M8" s="11"/>
    </row>
    <row r="9" spans="1:19" ht="16.5" thickBot="1" x14ac:dyDescent="0.3">
      <c r="A9" s="9" t="s">
        <v>66</v>
      </c>
      <c r="B9" s="121" t="s">
        <v>19</v>
      </c>
      <c r="C9" s="121"/>
      <c r="D9" s="121"/>
      <c r="E9" s="121"/>
      <c r="F9" s="121"/>
      <c r="G9" s="121"/>
      <c r="H9" s="121"/>
      <c r="I9" s="11"/>
      <c r="K9" s="80" t="s">
        <v>26</v>
      </c>
      <c r="M9" s="12"/>
      <c r="N9" s="12"/>
      <c r="P9" s="9" t="s">
        <v>27</v>
      </c>
      <c r="Q9" s="12"/>
      <c r="R9" s="12"/>
      <c r="S9" s="12"/>
    </row>
    <row r="11" spans="1:19" x14ac:dyDescent="0.25">
      <c r="A11" s="9" t="s">
        <v>63</v>
      </c>
      <c r="C11" s="9" t="s">
        <v>29</v>
      </c>
      <c r="F11" s="9" t="s">
        <v>30</v>
      </c>
      <c r="K11" s="9" t="s">
        <v>32</v>
      </c>
    </row>
    <row r="12" spans="1:19" x14ac:dyDescent="0.25">
      <c r="A12" s="9" t="s">
        <v>61</v>
      </c>
      <c r="B12" s="10" t="s">
        <v>28</v>
      </c>
      <c r="E12" s="10" t="s">
        <v>28</v>
      </c>
      <c r="F12" s="9" t="s">
        <v>61</v>
      </c>
      <c r="I12" s="10" t="s">
        <v>31</v>
      </c>
    </row>
    <row r="13" spans="1:19" x14ac:dyDescent="0.25">
      <c r="A13" s="58">
        <v>0</v>
      </c>
      <c r="C13" s="57">
        <v>0</v>
      </c>
      <c r="F13" s="122">
        <v>0</v>
      </c>
      <c r="G13" s="122"/>
      <c r="K13" s="122">
        <f>A13+C13+F13</f>
        <v>0</v>
      </c>
      <c r="L13" s="122"/>
      <c r="M13" s="122"/>
    </row>
    <row r="14" spans="1:19" x14ac:dyDescent="0.25">
      <c r="A14" s="11"/>
      <c r="C14" s="11"/>
      <c r="F14" s="47"/>
      <c r="G14" s="47"/>
      <c r="K14" s="47"/>
      <c r="L14" s="47"/>
      <c r="M14" s="47"/>
    </row>
    <row r="15" spans="1:19" ht="16.5" thickBot="1" x14ac:dyDescent="0.3">
      <c r="P15" s="9" t="s">
        <v>62</v>
      </c>
      <c r="R15" s="108">
        <v>0</v>
      </c>
      <c r="S15" s="108"/>
    </row>
    <row r="17" spans="1:19" ht="16.5" thickBot="1" x14ac:dyDescent="0.3"/>
    <row r="18" spans="1:19" ht="29.25" customHeight="1" x14ac:dyDescent="0.25">
      <c r="A18" s="127" t="s">
        <v>33</v>
      </c>
      <c r="B18" s="124" t="s">
        <v>51</v>
      </c>
      <c r="C18" s="125"/>
      <c r="D18" s="125"/>
      <c r="E18" s="125"/>
      <c r="F18" s="125"/>
      <c r="G18" s="126"/>
      <c r="H18" s="113" t="s">
        <v>39</v>
      </c>
      <c r="I18" s="115" t="s">
        <v>40</v>
      </c>
      <c r="J18" s="45"/>
      <c r="K18" s="13" t="s">
        <v>41</v>
      </c>
      <c r="L18" s="13"/>
      <c r="M18" s="13"/>
      <c r="N18" s="117" t="s">
        <v>42</v>
      </c>
      <c r="O18" s="117" t="s">
        <v>43</v>
      </c>
      <c r="P18" s="109" t="s">
        <v>44</v>
      </c>
      <c r="Q18" s="110"/>
      <c r="R18" s="110"/>
      <c r="S18" s="85"/>
    </row>
    <row r="19" spans="1:19" ht="16.5" thickBot="1" x14ac:dyDescent="0.3">
      <c r="A19" s="128"/>
      <c r="B19" s="14" t="s">
        <v>50</v>
      </c>
      <c r="C19" s="14" t="s">
        <v>52</v>
      </c>
      <c r="D19" s="14" t="s">
        <v>48</v>
      </c>
      <c r="E19" s="14" t="s">
        <v>53</v>
      </c>
      <c r="F19" s="14" t="s">
        <v>49</v>
      </c>
      <c r="G19" s="14" t="s">
        <v>54</v>
      </c>
      <c r="H19" s="114"/>
      <c r="I19" s="116"/>
      <c r="J19" s="46"/>
      <c r="K19" s="15" t="s">
        <v>45</v>
      </c>
      <c r="L19" s="16"/>
      <c r="M19" s="17" t="s">
        <v>46</v>
      </c>
      <c r="N19" s="118"/>
      <c r="O19" s="118"/>
      <c r="P19" s="111"/>
      <c r="Q19" s="112"/>
      <c r="R19" s="112"/>
      <c r="S19" s="85"/>
    </row>
    <row r="20" spans="1:19" x14ac:dyDescent="0.25">
      <c r="A20" s="119" t="s">
        <v>34</v>
      </c>
      <c r="B20" s="18">
        <v>0</v>
      </c>
      <c r="C20" s="19">
        <v>223.55</v>
      </c>
      <c r="D20" s="20">
        <v>0</v>
      </c>
      <c r="E20" s="19">
        <v>223.55</v>
      </c>
      <c r="F20" s="20">
        <v>0</v>
      </c>
      <c r="G20" s="19">
        <v>223.55</v>
      </c>
      <c r="H20" s="20">
        <f>B20+D20+F20</f>
        <v>0</v>
      </c>
      <c r="I20" s="21">
        <f>SUM((B20*C20)+(D20*E20)+(F20*G20))</f>
        <v>0</v>
      </c>
      <c r="J20" s="21"/>
      <c r="K20" s="22">
        <v>41275</v>
      </c>
      <c r="L20" s="20" t="s">
        <v>56</v>
      </c>
      <c r="M20" s="22">
        <v>41639</v>
      </c>
      <c r="N20" s="19">
        <v>88.43</v>
      </c>
      <c r="O20" s="23">
        <v>0</v>
      </c>
      <c r="P20" s="19">
        <v>0</v>
      </c>
      <c r="Q20" s="20" t="s">
        <v>56</v>
      </c>
      <c r="R20" s="19">
        <v>0</v>
      </c>
    </row>
    <row r="21" spans="1:19" x14ac:dyDescent="0.25">
      <c r="A21" s="119"/>
      <c r="B21" s="24">
        <v>0</v>
      </c>
      <c r="C21" s="25">
        <v>228.26</v>
      </c>
      <c r="D21" s="26">
        <v>0</v>
      </c>
      <c r="E21" s="25">
        <v>228.26</v>
      </c>
      <c r="F21" s="26">
        <v>0</v>
      </c>
      <c r="G21" s="25">
        <v>228.26</v>
      </c>
      <c r="H21" s="26">
        <f t="shared" ref="H21:H34" si="0">B21+D21+F21</f>
        <v>0</v>
      </c>
      <c r="I21" s="27">
        <f>SUM((B21*C21)+(D21*E21)+(F21*G21))</f>
        <v>0</v>
      </c>
      <c r="J21" s="27"/>
      <c r="K21" s="28">
        <v>41640</v>
      </c>
      <c r="L21" s="26" t="s">
        <v>56</v>
      </c>
      <c r="M21" s="28">
        <v>41670</v>
      </c>
      <c r="N21" s="25">
        <v>90.29</v>
      </c>
      <c r="O21" s="29">
        <f>(N21-N20)/N20</f>
        <v>2.1033585887142364E-2</v>
      </c>
      <c r="P21" s="25">
        <v>0</v>
      </c>
      <c r="Q21" s="26" t="s">
        <v>56</v>
      </c>
      <c r="R21" s="25">
        <v>0</v>
      </c>
    </row>
    <row r="22" spans="1:19" x14ac:dyDescent="0.25">
      <c r="A22" s="120"/>
      <c r="B22" s="30">
        <v>0</v>
      </c>
      <c r="C22" s="31">
        <v>233.06</v>
      </c>
      <c r="D22" s="32">
        <v>0</v>
      </c>
      <c r="E22" s="31">
        <v>233.06</v>
      </c>
      <c r="F22" s="32">
        <v>0</v>
      </c>
      <c r="G22" s="31">
        <v>233.06</v>
      </c>
      <c r="H22" s="32">
        <f t="shared" si="0"/>
        <v>0</v>
      </c>
      <c r="I22" s="33">
        <f t="shared" ref="I22:I34" si="1">SUM((B22*C22)+(D22*E22)+(F22*G22))</f>
        <v>0</v>
      </c>
      <c r="J22" s="33"/>
      <c r="K22" s="34">
        <v>42005</v>
      </c>
      <c r="L22" s="26" t="s">
        <v>56</v>
      </c>
      <c r="M22" s="34">
        <v>42369</v>
      </c>
      <c r="N22" s="31">
        <v>92.19</v>
      </c>
      <c r="O22" s="35">
        <f>(N22-N21)/N21</f>
        <v>2.1043304906412576E-2</v>
      </c>
      <c r="P22" s="31">
        <v>0</v>
      </c>
      <c r="Q22" s="32" t="s">
        <v>56</v>
      </c>
      <c r="R22" s="31">
        <v>0</v>
      </c>
    </row>
    <row r="23" spans="1:19" x14ac:dyDescent="0.25">
      <c r="A23" s="123" t="s">
        <v>35</v>
      </c>
      <c r="B23" s="36">
        <v>0</v>
      </c>
      <c r="C23" s="37">
        <v>183.79</v>
      </c>
      <c r="D23" s="38">
        <v>0</v>
      </c>
      <c r="E23" s="37">
        <v>275.68</v>
      </c>
      <c r="F23" s="38">
        <v>0</v>
      </c>
      <c r="G23" s="37">
        <v>367.58</v>
      </c>
      <c r="H23" s="38">
        <f t="shared" si="0"/>
        <v>0</v>
      </c>
      <c r="I23" s="39">
        <f t="shared" si="1"/>
        <v>0</v>
      </c>
      <c r="J23" s="39"/>
      <c r="K23" s="40">
        <v>41275</v>
      </c>
      <c r="L23" s="26" t="s">
        <v>56</v>
      </c>
      <c r="M23" s="40">
        <v>41639</v>
      </c>
      <c r="N23" s="37">
        <v>72.7</v>
      </c>
      <c r="O23" s="41">
        <v>0</v>
      </c>
      <c r="P23" s="37">
        <v>0</v>
      </c>
      <c r="Q23" s="38" t="s">
        <v>56</v>
      </c>
      <c r="R23" s="37">
        <v>0</v>
      </c>
    </row>
    <row r="24" spans="1:19" x14ac:dyDescent="0.25">
      <c r="A24" s="119"/>
      <c r="B24" s="24">
        <v>10</v>
      </c>
      <c r="C24" s="25">
        <v>187.66</v>
      </c>
      <c r="D24" s="26">
        <v>0</v>
      </c>
      <c r="E24" s="25">
        <v>281.48</v>
      </c>
      <c r="F24" s="26">
        <v>0</v>
      </c>
      <c r="G24" s="25">
        <v>375.31</v>
      </c>
      <c r="H24" s="26">
        <f t="shared" si="0"/>
        <v>10</v>
      </c>
      <c r="I24" s="27">
        <f t="shared" si="1"/>
        <v>1876.6</v>
      </c>
      <c r="J24" s="27"/>
      <c r="K24" s="28">
        <v>41640</v>
      </c>
      <c r="L24" s="26" t="s">
        <v>56</v>
      </c>
      <c r="M24" s="28">
        <v>41670</v>
      </c>
      <c r="N24" s="25">
        <v>74.23</v>
      </c>
      <c r="O24" s="29">
        <f t="shared" ref="O24:O25" si="2">(N24-N23)/N23</f>
        <v>2.1045392022008266E-2</v>
      </c>
      <c r="P24" s="25">
        <v>0</v>
      </c>
      <c r="Q24" s="26" t="s">
        <v>56</v>
      </c>
      <c r="R24" s="25">
        <v>0</v>
      </c>
    </row>
    <row r="25" spans="1:19" x14ac:dyDescent="0.25">
      <c r="A25" s="120"/>
      <c r="B25" s="30">
        <v>30</v>
      </c>
      <c r="C25" s="31">
        <v>191.6</v>
      </c>
      <c r="D25" s="32">
        <v>0</v>
      </c>
      <c r="E25" s="31">
        <v>194.53</v>
      </c>
      <c r="F25" s="32">
        <v>0</v>
      </c>
      <c r="G25" s="31">
        <v>383.2</v>
      </c>
      <c r="H25" s="32">
        <f t="shared" si="0"/>
        <v>30</v>
      </c>
      <c r="I25" s="33">
        <f t="shared" si="1"/>
        <v>5748</v>
      </c>
      <c r="J25" s="33"/>
      <c r="K25" s="34">
        <v>42005</v>
      </c>
      <c r="L25" s="26" t="s">
        <v>56</v>
      </c>
      <c r="M25" s="34">
        <v>42369</v>
      </c>
      <c r="N25" s="31">
        <v>75.790000000000006</v>
      </c>
      <c r="O25" s="35">
        <f t="shared" si="2"/>
        <v>2.1015761821366052E-2</v>
      </c>
      <c r="P25" s="31">
        <v>0</v>
      </c>
      <c r="Q25" s="32" t="s">
        <v>56</v>
      </c>
      <c r="R25" s="31">
        <v>0</v>
      </c>
    </row>
    <row r="26" spans="1:19" x14ac:dyDescent="0.25">
      <c r="A26" s="123" t="s">
        <v>36</v>
      </c>
      <c r="B26" s="36">
        <v>0</v>
      </c>
      <c r="C26" s="37">
        <v>0</v>
      </c>
      <c r="D26" s="38">
        <v>0</v>
      </c>
      <c r="E26" s="37">
        <v>0</v>
      </c>
      <c r="F26" s="38">
        <v>0</v>
      </c>
      <c r="G26" s="37">
        <v>0</v>
      </c>
      <c r="H26" s="38">
        <v>0</v>
      </c>
      <c r="I26" s="39">
        <f t="shared" si="1"/>
        <v>0</v>
      </c>
      <c r="J26" s="39"/>
      <c r="K26" s="42" t="s">
        <v>55</v>
      </c>
      <c r="L26" s="26" t="s">
        <v>56</v>
      </c>
      <c r="M26" s="42" t="s">
        <v>55</v>
      </c>
      <c r="N26" s="37">
        <v>9.9999999999999995E-8</v>
      </c>
      <c r="O26" s="41">
        <v>0</v>
      </c>
      <c r="P26" s="37">
        <v>0</v>
      </c>
      <c r="Q26" s="38" t="s">
        <v>56</v>
      </c>
      <c r="R26" s="37">
        <v>0</v>
      </c>
    </row>
    <row r="27" spans="1:19" x14ac:dyDescent="0.25">
      <c r="A27" s="119"/>
      <c r="B27" s="24">
        <v>0</v>
      </c>
      <c r="C27" s="25">
        <v>0</v>
      </c>
      <c r="D27" s="26">
        <v>0</v>
      </c>
      <c r="E27" s="25">
        <v>0</v>
      </c>
      <c r="F27" s="26">
        <v>0</v>
      </c>
      <c r="G27" s="25">
        <v>0</v>
      </c>
      <c r="H27" s="26">
        <f t="shared" si="0"/>
        <v>0</v>
      </c>
      <c r="I27" s="27">
        <f t="shared" si="1"/>
        <v>0</v>
      </c>
      <c r="J27" s="27"/>
      <c r="K27" s="43" t="s">
        <v>55</v>
      </c>
      <c r="L27" s="26" t="s">
        <v>56</v>
      </c>
      <c r="M27" s="43" t="s">
        <v>55</v>
      </c>
      <c r="N27" s="37">
        <v>9.9999999999999995E-8</v>
      </c>
      <c r="O27" s="29">
        <f t="shared" ref="O27:O28" si="3">(N27-N26)/N26</f>
        <v>0</v>
      </c>
      <c r="P27" s="25">
        <v>0</v>
      </c>
      <c r="Q27" s="26" t="s">
        <v>56</v>
      </c>
      <c r="R27" s="25">
        <v>0</v>
      </c>
    </row>
    <row r="28" spans="1:19" x14ac:dyDescent="0.25">
      <c r="A28" s="120"/>
      <c r="B28" s="30">
        <v>0</v>
      </c>
      <c r="C28" s="31">
        <v>0</v>
      </c>
      <c r="D28" s="32">
        <v>0</v>
      </c>
      <c r="E28" s="31">
        <v>0</v>
      </c>
      <c r="F28" s="32">
        <v>0</v>
      </c>
      <c r="G28" s="31">
        <v>0</v>
      </c>
      <c r="H28" s="32">
        <f t="shared" si="0"/>
        <v>0</v>
      </c>
      <c r="I28" s="33">
        <f t="shared" si="1"/>
        <v>0</v>
      </c>
      <c r="J28" s="33"/>
      <c r="K28" s="44" t="s">
        <v>55</v>
      </c>
      <c r="L28" s="26" t="s">
        <v>56</v>
      </c>
      <c r="M28" s="44" t="s">
        <v>55</v>
      </c>
      <c r="N28" s="37">
        <v>9.9999999999999995E-8</v>
      </c>
      <c r="O28" s="35">
        <f t="shared" si="3"/>
        <v>0</v>
      </c>
      <c r="P28" s="31">
        <v>0</v>
      </c>
      <c r="Q28" s="32" t="s">
        <v>56</v>
      </c>
      <c r="R28" s="31">
        <v>0</v>
      </c>
    </row>
    <row r="29" spans="1:19" x14ac:dyDescent="0.25">
      <c r="A29" s="123" t="s">
        <v>37</v>
      </c>
      <c r="B29" s="36">
        <v>0</v>
      </c>
      <c r="C29" s="37">
        <v>0</v>
      </c>
      <c r="D29" s="38">
        <v>0</v>
      </c>
      <c r="E29" s="37">
        <v>0</v>
      </c>
      <c r="F29" s="38">
        <v>0</v>
      </c>
      <c r="G29" s="37">
        <v>0</v>
      </c>
      <c r="H29" s="38">
        <f t="shared" si="0"/>
        <v>0</v>
      </c>
      <c r="I29" s="39">
        <f t="shared" si="1"/>
        <v>0</v>
      </c>
      <c r="J29" s="39"/>
      <c r="K29" s="42" t="s">
        <v>55</v>
      </c>
      <c r="L29" s="26" t="s">
        <v>56</v>
      </c>
      <c r="M29" s="42" t="s">
        <v>55</v>
      </c>
      <c r="N29" s="37">
        <v>9.9999999999999995E-8</v>
      </c>
      <c r="O29" s="41">
        <v>0</v>
      </c>
      <c r="P29" s="37">
        <v>0</v>
      </c>
      <c r="Q29" s="38" t="s">
        <v>56</v>
      </c>
      <c r="R29" s="37">
        <v>0</v>
      </c>
    </row>
    <row r="30" spans="1:19" x14ac:dyDescent="0.25">
      <c r="A30" s="119"/>
      <c r="B30" s="24">
        <v>0</v>
      </c>
      <c r="C30" s="25">
        <v>0</v>
      </c>
      <c r="D30" s="26">
        <v>0</v>
      </c>
      <c r="E30" s="25">
        <v>0</v>
      </c>
      <c r="F30" s="26">
        <v>0</v>
      </c>
      <c r="G30" s="25">
        <v>0</v>
      </c>
      <c r="H30" s="26">
        <f t="shared" si="0"/>
        <v>0</v>
      </c>
      <c r="I30" s="27">
        <f t="shared" si="1"/>
        <v>0</v>
      </c>
      <c r="J30" s="27"/>
      <c r="K30" s="43" t="s">
        <v>55</v>
      </c>
      <c r="L30" s="26" t="s">
        <v>56</v>
      </c>
      <c r="M30" s="43" t="s">
        <v>55</v>
      </c>
      <c r="N30" s="37">
        <v>9.9999999999999995E-8</v>
      </c>
      <c r="O30" s="29">
        <f t="shared" ref="O30:O31" si="4">(N30-N29)/N29</f>
        <v>0</v>
      </c>
      <c r="P30" s="25">
        <v>0</v>
      </c>
      <c r="Q30" s="26" t="s">
        <v>56</v>
      </c>
      <c r="R30" s="25">
        <v>0</v>
      </c>
    </row>
    <row r="31" spans="1:19" x14ac:dyDescent="0.25">
      <c r="A31" s="120"/>
      <c r="B31" s="30">
        <v>0</v>
      </c>
      <c r="C31" s="31">
        <v>0</v>
      </c>
      <c r="D31" s="32">
        <v>0</v>
      </c>
      <c r="E31" s="31">
        <v>0</v>
      </c>
      <c r="F31" s="32">
        <v>0</v>
      </c>
      <c r="G31" s="31">
        <v>0</v>
      </c>
      <c r="H31" s="32">
        <f t="shared" si="0"/>
        <v>0</v>
      </c>
      <c r="I31" s="33">
        <f t="shared" si="1"/>
        <v>0</v>
      </c>
      <c r="J31" s="33"/>
      <c r="K31" s="44" t="s">
        <v>55</v>
      </c>
      <c r="L31" s="26" t="s">
        <v>56</v>
      </c>
      <c r="M31" s="44" t="s">
        <v>55</v>
      </c>
      <c r="N31" s="37">
        <v>9.9999999999999995E-8</v>
      </c>
      <c r="O31" s="35">
        <f t="shared" si="4"/>
        <v>0</v>
      </c>
      <c r="P31" s="31">
        <v>0</v>
      </c>
      <c r="Q31" s="32" t="s">
        <v>56</v>
      </c>
      <c r="R31" s="31">
        <v>0</v>
      </c>
    </row>
    <row r="32" spans="1:19" x14ac:dyDescent="0.25">
      <c r="A32" s="123" t="s">
        <v>38</v>
      </c>
      <c r="B32" s="36">
        <v>0</v>
      </c>
      <c r="C32" s="37">
        <v>0</v>
      </c>
      <c r="D32" s="38">
        <v>0</v>
      </c>
      <c r="E32" s="37">
        <v>0</v>
      </c>
      <c r="F32" s="38">
        <v>0</v>
      </c>
      <c r="G32" s="37">
        <v>0</v>
      </c>
      <c r="H32" s="38">
        <f t="shared" si="0"/>
        <v>0</v>
      </c>
      <c r="I32" s="39">
        <f t="shared" si="1"/>
        <v>0</v>
      </c>
      <c r="J32" s="39"/>
      <c r="K32" s="42" t="s">
        <v>55</v>
      </c>
      <c r="L32" s="26" t="s">
        <v>56</v>
      </c>
      <c r="M32" s="42" t="s">
        <v>55</v>
      </c>
      <c r="N32" s="37">
        <v>9.9999999999999995E-8</v>
      </c>
      <c r="O32" s="41">
        <v>0</v>
      </c>
      <c r="P32" s="37">
        <v>0</v>
      </c>
      <c r="Q32" s="38" t="s">
        <v>56</v>
      </c>
      <c r="R32" s="37">
        <v>0</v>
      </c>
    </row>
    <row r="33" spans="1:18" x14ac:dyDescent="0.25">
      <c r="A33" s="119"/>
      <c r="B33" s="24">
        <v>0</v>
      </c>
      <c r="C33" s="25">
        <v>0</v>
      </c>
      <c r="D33" s="26">
        <v>0</v>
      </c>
      <c r="E33" s="25">
        <v>0</v>
      </c>
      <c r="F33" s="26">
        <v>0</v>
      </c>
      <c r="G33" s="25">
        <v>0</v>
      </c>
      <c r="H33" s="26">
        <f t="shared" si="0"/>
        <v>0</v>
      </c>
      <c r="I33" s="27">
        <f t="shared" si="1"/>
        <v>0</v>
      </c>
      <c r="J33" s="27"/>
      <c r="K33" s="43" t="s">
        <v>55</v>
      </c>
      <c r="L33" s="26" t="s">
        <v>56</v>
      </c>
      <c r="M33" s="43" t="s">
        <v>55</v>
      </c>
      <c r="N33" s="37">
        <v>9.9999999999999995E-8</v>
      </c>
      <c r="O33" s="29">
        <f t="shared" ref="O33:O34" si="5">(N33-N32)/N32</f>
        <v>0</v>
      </c>
      <c r="P33" s="25">
        <v>0</v>
      </c>
      <c r="Q33" s="26" t="s">
        <v>56</v>
      </c>
      <c r="R33" s="25">
        <v>0</v>
      </c>
    </row>
    <row r="34" spans="1:18" x14ac:dyDescent="0.25">
      <c r="A34" s="120"/>
      <c r="B34" s="30">
        <v>0</v>
      </c>
      <c r="C34" s="31">
        <v>0</v>
      </c>
      <c r="D34" s="32">
        <v>0</v>
      </c>
      <c r="E34" s="31">
        <v>0</v>
      </c>
      <c r="F34" s="32">
        <v>0</v>
      </c>
      <c r="G34" s="31">
        <v>0</v>
      </c>
      <c r="H34" s="32">
        <f t="shared" si="0"/>
        <v>0</v>
      </c>
      <c r="I34" s="33">
        <f t="shared" si="1"/>
        <v>0</v>
      </c>
      <c r="J34" s="33"/>
      <c r="K34" s="44" t="s">
        <v>55</v>
      </c>
      <c r="L34" s="26" t="s">
        <v>56</v>
      </c>
      <c r="M34" s="44" t="s">
        <v>55</v>
      </c>
      <c r="N34" s="37">
        <v>9.9999999999999995E-8</v>
      </c>
      <c r="O34" s="35">
        <f t="shared" si="5"/>
        <v>0</v>
      </c>
      <c r="P34" s="31">
        <v>0</v>
      </c>
      <c r="Q34" s="32" t="s">
        <v>56</v>
      </c>
      <c r="R34" s="31">
        <v>0</v>
      </c>
    </row>
    <row r="35" spans="1:18" ht="6.75" customHeight="1" x14ac:dyDescent="0.25">
      <c r="A35" s="48"/>
      <c r="B35" s="49"/>
      <c r="C35" s="50"/>
      <c r="D35" s="51"/>
      <c r="E35" s="50"/>
      <c r="F35" s="51"/>
      <c r="G35" s="50"/>
      <c r="H35" s="51"/>
      <c r="I35" s="52"/>
      <c r="J35" s="52"/>
      <c r="K35" s="53"/>
      <c r="L35" s="20"/>
      <c r="M35" s="53"/>
      <c r="N35" s="37"/>
      <c r="O35" s="54"/>
      <c r="P35" s="50"/>
      <c r="Q35" s="51"/>
      <c r="R35" s="50"/>
    </row>
    <row r="36" spans="1:18" ht="16.5" thickBot="1" x14ac:dyDescent="0.3">
      <c r="A36" s="55" t="s">
        <v>47</v>
      </c>
      <c r="B36" s="55"/>
      <c r="C36" s="56"/>
      <c r="D36" s="55"/>
      <c r="E36" s="56"/>
      <c r="F36" s="55"/>
      <c r="G36" s="56"/>
      <c r="H36" s="55">
        <f>SUM(H20:H35)</f>
        <v>40</v>
      </c>
      <c r="I36" s="59">
        <f>SUM(I20:I34)</f>
        <v>7624.6</v>
      </c>
      <c r="J36" s="59"/>
      <c r="K36" s="55"/>
      <c r="L36" s="55"/>
      <c r="M36" s="55"/>
      <c r="N36" s="56"/>
      <c r="O36" s="56"/>
      <c r="P36" s="55"/>
      <c r="Q36" s="55"/>
      <c r="R36" s="55"/>
    </row>
    <row r="37" spans="1:18" ht="16.5" thickTop="1" x14ac:dyDescent="0.25"/>
    <row r="38" spans="1:18" x14ac:dyDescent="0.25">
      <c r="A38" s="9" t="s">
        <v>64</v>
      </c>
    </row>
    <row r="39" spans="1:18" x14ac:dyDescent="0.25">
      <c r="A39" s="9" t="s">
        <v>65</v>
      </c>
    </row>
    <row r="40" spans="1:18" x14ac:dyDescent="0.25">
      <c r="A40" s="9" t="s">
        <v>57</v>
      </c>
    </row>
    <row r="42" spans="1:18" x14ac:dyDescent="0.25">
      <c r="A42" s="9" t="s">
        <v>60</v>
      </c>
    </row>
    <row r="43" spans="1:18" x14ac:dyDescent="0.25">
      <c r="A43" s="9" t="s">
        <v>58</v>
      </c>
    </row>
    <row r="44" spans="1:18" x14ac:dyDescent="0.25">
      <c r="A44" s="9" t="s">
        <v>59</v>
      </c>
    </row>
  </sheetData>
  <mergeCells count="16">
    <mergeCell ref="B9:H9"/>
    <mergeCell ref="F13:G13"/>
    <mergeCell ref="K13:M13"/>
    <mergeCell ref="R15:S15"/>
    <mergeCell ref="A18:A19"/>
    <mergeCell ref="B18:G18"/>
    <mergeCell ref="H18:H19"/>
    <mergeCell ref="I18:I19"/>
    <mergeCell ref="N18:N19"/>
    <mergeCell ref="O18:O19"/>
    <mergeCell ref="P18:R19"/>
    <mergeCell ref="A20:A22"/>
    <mergeCell ref="A23:A25"/>
    <mergeCell ref="A26:A28"/>
    <mergeCell ref="A29:A31"/>
    <mergeCell ref="A32:A34"/>
  </mergeCells>
  <phoneticPr fontId="5" type="noConversion"/>
  <pageMargins left="0.45" right="0.2" top="0.75" bottom="0.75" header="0.3" footer="0.3"/>
  <headerFooter>
    <oddHeader>&amp;C&amp;"-,Bold"&amp;16ATTACHMENT B &amp;"-,Regular"&amp;14
Specific Rate of Compensation (use for on call or As- Needed  contracts)
(Consruction Engineering and Inspection Contracts)</oddHeader>
  </headerFooter>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2:X34"/>
  <sheetViews>
    <sheetView workbookViewId="0">
      <selection activeCell="C9" sqref="C9:E9"/>
    </sheetView>
  </sheetViews>
  <sheetFormatPr defaultColWidth="8.85546875" defaultRowHeight="15.75" x14ac:dyDescent="0.25"/>
  <cols>
    <col min="1" max="1" width="2.7109375" style="62" customWidth="1"/>
    <col min="2" max="2" width="28.28515625" style="62" customWidth="1"/>
    <col min="3" max="3" width="30.7109375" style="62" customWidth="1"/>
    <col min="4" max="4" width="13" style="62" customWidth="1"/>
    <col min="5" max="5" width="13.140625" style="62" customWidth="1"/>
    <col min="6" max="6" width="11" style="62" bestFit="1" customWidth="1"/>
    <col min="7" max="7" width="12.28515625" style="62" customWidth="1"/>
    <col min="8" max="8" width="20.28515625" style="62" customWidth="1"/>
    <col min="9" max="9" width="28.28515625" style="62" customWidth="1"/>
    <col min="10" max="10" width="6.7109375" style="62" customWidth="1"/>
    <col min="11" max="11" width="10.7109375" style="62" customWidth="1"/>
    <col min="12" max="12" width="13.42578125" style="62" customWidth="1"/>
    <col min="13" max="13" width="11.85546875" style="62" bestFit="1" customWidth="1"/>
    <col min="14" max="14" width="13.42578125" style="62" customWidth="1"/>
    <col min="15" max="15" width="9" style="62" customWidth="1"/>
    <col min="16" max="16" width="5.42578125" style="62" bestFit="1" customWidth="1"/>
    <col min="17" max="17" width="1.7109375" style="62" bestFit="1" customWidth="1"/>
    <col min="18" max="18" width="9.28515625" style="62" bestFit="1" customWidth="1"/>
    <col min="19" max="19" width="14.28515625" style="62" bestFit="1" customWidth="1"/>
    <col min="20" max="16384" width="8.85546875" style="62"/>
  </cols>
  <sheetData>
    <row r="2" spans="1:23" x14ac:dyDescent="0.25">
      <c r="G2" s="10"/>
    </row>
    <row r="4" spans="1:23" x14ac:dyDescent="0.25">
      <c r="G4" s="10"/>
    </row>
    <row r="5" spans="1:23" x14ac:dyDescent="0.25">
      <c r="G5" s="10"/>
    </row>
    <row r="6" spans="1:23" x14ac:dyDescent="0.25">
      <c r="F6" s="10"/>
    </row>
    <row r="7" spans="1:23" x14ac:dyDescent="0.25">
      <c r="F7" s="10"/>
    </row>
    <row r="8" spans="1:23" x14ac:dyDescent="0.25">
      <c r="M8" s="63"/>
    </row>
    <row r="9" spans="1:23" ht="16.5" thickBot="1" x14ac:dyDescent="0.3">
      <c r="B9" s="62" t="s">
        <v>66</v>
      </c>
      <c r="C9" s="121" t="s">
        <v>19</v>
      </c>
      <c r="D9" s="121"/>
      <c r="E9" s="121"/>
      <c r="F9" s="63"/>
      <c r="G9" s="62" t="s">
        <v>26</v>
      </c>
      <c r="H9" s="64"/>
      <c r="I9" s="64"/>
      <c r="K9" s="80" t="s">
        <v>27</v>
      </c>
      <c r="L9" s="64"/>
      <c r="O9" s="75"/>
      <c r="P9" s="75"/>
    </row>
    <row r="10" spans="1:23" x14ac:dyDescent="0.25">
      <c r="O10" s="76"/>
      <c r="P10" s="76"/>
    </row>
    <row r="12" spans="1:23" ht="16.5" thickBot="1" x14ac:dyDescent="0.3">
      <c r="M12" s="63"/>
      <c r="N12" s="63"/>
      <c r="O12" s="63"/>
      <c r="P12" s="63"/>
      <c r="Q12" s="63"/>
      <c r="R12" s="63"/>
      <c r="S12" s="63"/>
    </row>
    <row r="13" spans="1:23" ht="15.75" customHeight="1" x14ac:dyDescent="0.25">
      <c r="A13" s="130" t="s">
        <v>68</v>
      </c>
      <c r="B13" s="131"/>
      <c r="C13" s="131"/>
      <c r="D13" s="131"/>
      <c r="E13" s="131"/>
      <c r="F13" s="131"/>
      <c r="G13" s="131"/>
      <c r="H13" s="131"/>
      <c r="I13" s="131"/>
      <c r="J13" s="131"/>
      <c r="K13" s="131"/>
      <c r="L13" s="132"/>
      <c r="M13" s="84"/>
      <c r="N13" s="84"/>
      <c r="O13" s="84"/>
      <c r="P13" s="84"/>
      <c r="Q13" s="84"/>
      <c r="R13" s="60"/>
      <c r="S13" s="60"/>
      <c r="T13" s="60"/>
    </row>
    <row r="14" spans="1:23" x14ac:dyDescent="0.25">
      <c r="A14" s="135" t="s">
        <v>67</v>
      </c>
      <c r="B14" s="136"/>
      <c r="C14" s="136"/>
      <c r="D14" s="136"/>
      <c r="E14" s="136"/>
      <c r="F14" s="136"/>
      <c r="G14" s="136"/>
      <c r="H14" s="136"/>
      <c r="I14" s="137"/>
      <c r="J14" s="26" t="s">
        <v>72</v>
      </c>
      <c r="K14" s="69" t="s">
        <v>73</v>
      </c>
      <c r="L14" s="26" t="s">
        <v>74</v>
      </c>
      <c r="M14" s="60"/>
      <c r="N14" s="47"/>
      <c r="O14" s="65"/>
      <c r="P14" s="47"/>
      <c r="Q14" s="67"/>
      <c r="R14" s="65"/>
      <c r="S14" s="68"/>
      <c r="T14" s="65"/>
      <c r="U14" s="47"/>
      <c r="V14" s="65"/>
      <c r="W14" s="61"/>
    </row>
    <row r="15" spans="1:23" x14ac:dyDescent="0.25">
      <c r="A15" s="83" t="s">
        <v>69</v>
      </c>
      <c r="B15" s="138" t="s">
        <v>12</v>
      </c>
      <c r="C15" s="138"/>
      <c r="D15" s="138"/>
      <c r="E15" s="138"/>
      <c r="F15" s="138"/>
      <c r="G15" s="138"/>
      <c r="H15" s="138"/>
      <c r="I15" s="139"/>
      <c r="J15" s="26">
        <v>30</v>
      </c>
      <c r="K15" s="69">
        <v>125</v>
      </c>
      <c r="L15" s="70">
        <f t="shared" ref="L15:L21" si="0">J15*K15</f>
        <v>3750</v>
      </c>
      <c r="M15" s="60"/>
      <c r="N15" s="47"/>
      <c r="O15" s="65"/>
      <c r="P15" s="81"/>
      <c r="Q15" s="67"/>
      <c r="R15" s="65"/>
      <c r="S15" s="68"/>
      <c r="T15" s="65"/>
      <c r="U15" s="47"/>
      <c r="V15" s="65"/>
      <c r="W15" s="61"/>
    </row>
    <row r="16" spans="1:23" x14ac:dyDescent="0.25">
      <c r="A16" s="83" t="s">
        <v>70</v>
      </c>
      <c r="B16" s="138" t="s">
        <v>13</v>
      </c>
      <c r="C16" s="138"/>
      <c r="D16" s="138"/>
      <c r="E16" s="138"/>
      <c r="F16" s="138"/>
      <c r="G16" s="138"/>
      <c r="H16" s="138"/>
      <c r="I16" s="139"/>
      <c r="J16" s="26">
        <v>6</v>
      </c>
      <c r="K16" s="69">
        <v>800</v>
      </c>
      <c r="L16" s="70">
        <f t="shared" si="0"/>
        <v>4800</v>
      </c>
      <c r="M16" s="60"/>
      <c r="N16" s="47"/>
      <c r="O16" s="65"/>
      <c r="P16" s="81"/>
      <c r="Q16" s="67"/>
      <c r="R16" s="65"/>
      <c r="S16" s="68"/>
      <c r="T16" s="65"/>
      <c r="U16" s="47"/>
      <c r="V16" s="65"/>
      <c r="W16" s="61"/>
    </row>
    <row r="17" spans="1:24" x14ac:dyDescent="0.25">
      <c r="A17" s="83" t="s">
        <v>71</v>
      </c>
      <c r="B17" s="138"/>
      <c r="C17" s="138"/>
      <c r="D17" s="138"/>
      <c r="E17" s="138"/>
      <c r="F17" s="138"/>
      <c r="G17" s="138"/>
      <c r="H17" s="138"/>
      <c r="I17" s="139"/>
      <c r="J17" s="26">
        <v>0</v>
      </c>
      <c r="K17" s="69">
        <v>0</v>
      </c>
      <c r="L17" s="70">
        <f t="shared" si="0"/>
        <v>0</v>
      </c>
      <c r="M17" s="60"/>
      <c r="N17" s="47"/>
      <c r="O17" s="65"/>
      <c r="P17" s="81"/>
      <c r="Q17" s="67"/>
      <c r="R17" s="65"/>
      <c r="S17" s="68"/>
      <c r="T17" s="65"/>
      <c r="U17" s="47"/>
      <c r="V17" s="65"/>
      <c r="W17" s="61"/>
    </row>
    <row r="18" spans="1:24" ht="15.75" customHeight="1" x14ac:dyDescent="0.25">
      <c r="A18" s="83" t="s">
        <v>8</v>
      </c>
      <c r="B18" s="138"/>
      <c r="C18" s="138"/>
      <c r="D18" s="138"/>
      <c r="E18" s="138"/>
      <c r="F18" s="138"/>
      <c r="G18" s="138"/>
      <c r="H18" s="138"/>
      <c r="I18" s="139"/>
      <c r="J18" s="26">
        <v>0</v>
      </c>
      <c r="K18" s="69">
        <v>0</v>
      </c>
      <c r="L18" s="70">
        <f t="shared" si="0"/>
        <v>0</v>
      </c>
      <c r="M18" s="60"/>
      <c r="N18" s="47"/>
      <c r="O18" s="65"/>
      <c r="P18" s="81"/>
      <c r="Q18" s="67"/>
      <c r="R18" s="65"/>
      <c r="S18" s="68"/>
      <c r="T18" s="65"/>
      <c r="U18" s="47"/>
      <c r="V18" s="65"/>
      <c r="W18" s="61"/>
    </row>
    <row r="19" spans="1:24" x14ac:dyDescent="0.25">
      <c r="A19" s="83" t="s">
        <v>9</v>
      </c>
      <c r="B19" s="138"/>
      <c r="C19" s="138"/>
      <c r="D19" s="138"/>
      <c r="E19" s="138"/>
      <c r="F19" s="138"/>
      <c r="G19" s="138"/>
      <c r="H19" s="138"/>
      <c r="I19" s="139"/>
      <c r="J19" s="26">
        <v>0</v>
      </c>
      <c r="K19" s="69">
        <v>0</v>
      </c>
      <c r="L19" s="70">
        <f t="shared" si="0"/>
        <v>0</v>
      </c>
      <c r="M19" s="60"/>
      <c r="N19" s="47"/>
      <c r="O19" s="65"/>
      <c r="P19" s="81"/>
      <c r="Q19" s="63"/>
      <c r="R19" s="65"/>
      <c r="S19" s="68"/>
      <c r="T19" s="65"/>
      <c r="U19" s="47"/>
      <c r="V19" s="65"/>
      <c r="W19" s="61"/>
    </row>
    <row r="20" spans="1:24" x14ac:dyDescent="0.25">
      <c r="A20" s="83" t="s">
        <v>10</v>
      </c>
      <c r="B20" s="138"/>
      <c r="C20" s="138"/>
      <c r="D20" s="138"/>
      <c r="E20" s="138"/>
      <c r="F20" s="138"/>
      <c r="G20" s="138"/>
      <c r="H20" s="138"/>
      <c r="I20" s="139"/>
      <c r="J20" s="26">
        <v>0</v>
      </c>
      <c r="K20" s="69">
        <v>0</v>
      </c>
      <c r="L20" s="70">
        <f t="shared" si="0"/>
        <v>0</v>
      </c>
      <c r="M20" s="60"/>
      <c r="N20" s="47"/>
      <c r="O20" s="65"/>
      <c r="P20" s="81"/>
      <c r="Q20" s="63"/>
      <c r="R20" s="65"/>
      <c r="S20" s="68"/>
      <c r="T20" s="65"/>
      <c r="U20" s="47"/>
      <c r="V20" s="65"/>
      <c r="W20" s="61"/>
    </row>
    <row r="21" spans="1:24" x14ac:dyDescent="0.25">
      <c r="A21" s="86" t="s">
        <v>11</v>
      </c>
      <c r="B21" s="133"/>
      <c r="C21" s="133"/>
      <c r="D21" s="133"/>
      <c r="E21" s="133"/>
      <c r="F21" s="133"/>
      <c r="G21" s="133"/>
      <c r="H21" s="133"/>
      <c r="I21" s="134"/>
      <c r="J21" s="77">
        <v>0</v>
      </c>
      <c r="K21" s="78">
        <v>0</v>
      </c>
      <c r="L21" s="79">
        <f t="shared" si="0"/>
        <v>0</v>
      </c>
      <c r="M21" s="60"/>
      <c r="N21" s="47"/>
      <c r="O21" s="65"/>
      <c r="P21" s="81"/>
      <c r="Q21" s="63"/>
      <c r="R21" s="65"/>
      <c r="S21" s="68"/>
      <c r="T21" s="65"/>
      <c r="U21" s="47"/>
      <c r="V21" s="65"/>
      <c r="W21" s="61"/>
    </row>
    <row r="22" spans="1:24" ht="16.5" thickBot="1" x14ac:dyDescent="0.3">
      <c r="A22" s="90" t="s">
        <v>7</v>
      </c>
      <c r="B22" s="87"/>
      <c r="C22" s="87"/>
      <c r="D22" s="87"/>
      <c r="E22" s="87"/>
      <c r="F22" s="87"/>
      <c r="G22" s="87"/>
      <c r="H22" s="87"/>
      <c r="I22" s="88"/>
      <c r="J22" s="89"/>
      <c r="K22" s="89"/>
      <c r="L22" s="91">
        <f>SUM(L15:L21)</f>
        <v>8550</v>
      </c>
      <c r="M22" s="63"/>
      <c r="N22" s="129"/>
      <c r="O22" s="129"/>
      <c r="P22" s="129"/>
      <c r="Q22" s="82"/>
      <c r="R22" s="63"/>
      <c r="S22" s="65"/>
      <c r="T22" s="68"/>
      <c r="U22" s="65"/>
      <c r="V22" s="47"/>
      <c r="W22" s="65"/>
      <c r="X22" s="63"/>
    </row>
    <row r="23" spans="1:24" ht="16.5" thickTop="1" x14ac:dyDescent="0.25">
      <c r="A23" s="60"/>
      <c r="B23" s="47"/>
      <c r="C23" s="65"/>
      <c r="D23" s="47"/>
      <c r="E23" s="65"/>
      <c r="F23" s="47"/>
      <c r="G23" s="65"/>
      <c r="H23" s="47"/>
      <c r="I23" s="66"/>
      <c r="J23" s="66"/>
      <c r="K23" s="63"/>
      <c r="M23" s="63"/>
      <c r="N23" s="65"/>
      <c r="O23" s="68"/>
      <c r="P23" s="65"/>
      <c r="Q23" s="47"/>
      <c r="R23" s="65"/>
      <c r="S23" s="63"/>
    </row>
    <row r="24" spans="1:24" x14ac:dyDescent="0.25">
      <c r="A24" s="60"/>
      <c r="B24" s="47"/>
      <c r="C24" s="65"/>
      <c r="D24" s="47"/>
      <c r="E24" s="65"/>
      <c r="F24" s="47"/>
      <c r="G24" s="65"/>
      <c r="H24" s="47"/>
      <c r="I24" s="66"/>
      <c r="J24" s="66"/>
      <c r="K24" s="63"/>
      <c r="L24" s="47"/>
      <c r="M24" s="63"/>
      <c r="N24" s="65"/>
      <c r="O24" s="68"/>
      <c r="P24" s="65"/>
      <c r="Q24" s="47"/>
      <c r="R24" s="65"/>
      <c r="S24" s="63"/>
    </row>
    <row r="25" spans="1:24" x14ac:dyDescent="0.25">
      <c r="A25" s="71" t="s">
        <v>75</v>
      </c>
      <c r="B25" s="72"/>
      <c r="C25" s="73"/>
      <c r="D25" s="72"/>
      <c r="E25" s="73"/>
      <c r="F25" s="72"/>
      <c r="G25" s="73"/>
      <c r="H25" s="72"/>
      <c r="I25" s="74"/>
      <c r="J25" s="66"/>
      <c r="K25" s="63"/>
      <c r="L25" s="47"/>
      <c r="M25" s="63"/>
      <c r="N25" s="65"/>
      <c r="O25" s="68"/>
      <c r="P25" s="65"/>
      <c r="Q25" s="47"/>
      <c r="R25" s="65"/>
      <c r="S25" s="63"/>
    </row>
    <row r="26" spans="1:24" x14ac:dyDescent="0.25">
      <c r="A26" s="75" t="s">
        <v>76</v>
      </c>
      <c r="B26" s="75"/>
      <c r="C26" s="73"/>
      <c r="D26" s="75"/>
      <c r="E26" s="73"/>
      <c r="F26" s="75"/>
      <c r="G26" s="73"/>
      <c r="H26" s="75"/>
      <c r="I26" s="74"/>
      <c r="J26" s="66"/>
      <c r="K26" s="63"/>
      <c r="L26" s="63"/>
      <c r="M26" s="63"/>
      <c r="N26" s="65"/>
      <c r="O26" s="65"/>
      <c r="P26" s="63"/>
      <c r="Q26" s="63"/>
      <c r="R26" s="63"/>
      <c r="S26" s="63"/>
    </row>
    <row r="27" spans="1:24" x14ac:dyDescent="0.25">
      <c r="A27" s="75" t="s">
        <v>2</v>
      </c>
      <c r="B27" s="75"/>
      <c r="C27" s="73"/>
      <c r="D27" s="75"/>
      <c r="E27" s="73"/>
      <c r="F27" s="75"/>
      <c r="G27" s="73"/>
      <c r="H27" s="75"/>
      <c r="I27" s="75"/>
      <c r="J27" s="63"/>
      <c r="K27" s="63"/>
      <c r="L27" s="63"/>
      <c r="M27" s="63"/>
      <c r="N27" s="65"/>
      <c r="O27" s="65"/>
      <c r="P27" s="63"/>
      <c r="Q27" s="63"/>
      <c r="R27" s="63"/>
      <c r="S27" s="63"/>
    </row>
    <row r="28" spans="1:24" x14ac:dyDescent="0.25">
      <c r="A28" s="75" t="s">
        <v>3</v>
      </c>
      <c r="B28" s="75"/>
      <c r="C28" s="73"/>
      <c r="D28" s="75"/>
      <c r="E28" s="73"/>
      <c r="F28" s="75"/>
      <c r="G28" s="75"/>
      <c r="H28" s="75"/>
      <c r="I28" s="74"/>
      <c r="J28" s="63"/>
      <c r="K28" s="63"/>
      <c r="L28" s="63"/>
      <c r="M28" s="63"/>
      <c r="N28" s="65"/>
      <c r="O28" s="65"/>
      <c r="P28" s="63"/>
      <c r="Q28" s="63"/>
      <c r="R28" s="63"/>
      <c r="S28" s="63"/>
    </row>
    <row r="29" spans="1:24" x14ac:dyDescent="0.25">
      <c r="A29" s="76" t="s">
        <v>4</v>
      </c>
      <c r="B29" s="76"/>
      <c r="C29" s="76"/>
      <c r="D29" s="76"/>
      <c r="E29" s="76"/>
      <c r="F29" s="76"/>
      <c r="G29" s="76"/>
      <c r="H29" s="76"/>
      <c r="I29" s="76"/>
    </row>
    <row r="30" spans="1:24" ht="13.5" customHeight="1" x14ac:dyDescent="0.25">
      <c r="A30" s="62" t="s">
        <v>77</v>
      </c>
    </row>
    <row r="31" spans="1:24" x14ac:dyDescent="0.25">
      <c r="A31" s="62" t="s">
        <v>0</v>
      </c>
    </row>
    <row r="32" spans="1:24" x14ac:dyDescent="0.25">
      <c r="A32" s="62" t="s">
        <v>1</v>
      </c>
    </row>
    <row r="33" spans="1:1" x14ac:dyDescent="0.25">
      <c r="A33" s="62" t="s">
        <v>6</v>
      </c>
    </row>
    <row r="34" spans="1:1" x14ac:dyDescent="0.25">
      <c r="A34" s="62" t="s">
        <v>5</v>
      </c>
    </row>
  </sheetData>
  <mergeCells count="11">
    <mergeCell ref="B19:I19"/>
    <mergeCell ref="B20:I20"/>
    <mergeCell ref="B21:I21"/>
    <mergeCell ref="N22:P22"/>
    <mergeCell ref="C9:E9"/>
    <mergeCell ref="A13:L13"/>
    <mergeCell ref="A14:I14"/>
    <mergeCell ref="B15:I15"/>
    <mergeCell ref="B16:I16"/>
    <mergeCell ref="B17:I17"/>
    <mergeCell ref="B18:I18"/>
  </mergeCells>
  <phoneticPr fontId="5" type="noConversion"/>
  <pageMargins left="0.45" right="0.2" top="0.75" bottom="0.75" header="0.3" footer="0.3"/>
  <headerFooter>
    <oddHeader>&amp;C&amp;"-,Bold"&amp;16ATTACHMENT B &amp;"-,Regular"&amp;14
Specific Rate of Compensation (use for on call or As- Needed  contracts)
(Construction Engineering and Inspection Contracts)</oddHeader>
  </headerFooter>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2" tint="-0.499984740745262"/>
    <pageSetUpPr fitToPage="1"/>
  </sheetPr>
  <dimension ref="A2:S44"/>
  <sheetViews>
    <sheetView workbookViewId="0">
      <selection activeCell="B9" sqref="B9:H9"/>
    </sheetView>
  </sheetViews>
  <sheetFormatPr defaultColWidth="8.85546875" defaultRowHeight="15.75" x14ac:dyDescent="0.25"/>
  <cols>
    <col min="1" max="1" width="28" style="9" customWidth="1"/>
    <col min="2" max="2" width="11.28515625" style="9" bestFit="1" customWidth="1"/>
    <col min="3" max="3" width="12.42578125" style="9" bestFit="1" customWidth="1"/>
    <col min="4" max="4" width="12.7109375" style="9" bestFit="1" customWidth="1"/>
    <col min="5" max="5" width="14.140625" style="9" customWidth="1"/>
    <col min="6" max="6" width="10.7109375" style="9" bestFit="1" customWidth="1"/>
    <col min="7" max="7" width="11.85546875" style="9" bestFit="1" customWidth="1"/>
    <col min="8" max="8" width="11.140625" style="9" bestFit="1" customWidth="1"/>
    <col min="9" max="9" width="14.42578125" style="9" customWidth="1"/>
    <col min="10" max="10" width="0.7109375" style="9" customWidth="1"/>
    <col min="11" max="11" width="12" style="9" customWidth="1"/>
    <col min="12" max="12" width="1.7109375" style="9" bestFit="1" customWidth="1"/>
    <col min="13" max="13" width="11.85546875" style="9" bestFit="1" customWidth="1"/>
    <col min="14" max="14" width="13.42578125" style="9" customWidth="1"/>
    <col min="15" max="15" width="9" style="9" customWidth="1"/>
    <col min="16" max="16" width="9.28515625" style="9" bestFit="1" customWidth="1"/>
    <col min="17" max="17" width="1.7109375" style="9" bestFit="1" customWidth="1"/>
    <col min="18" max="18" width="9.28515625" style="9" bestFit="1" customWidth="1"/>
    <col min="19" max="19" width="14.28515625" style="9" bestFit="1" customWidth="1"/>
    <col min="20" max="16384" width="8.85546875" style="9"/>
  </cols>
  <sheetData>
    <row r="2" spans="1:19" x14ac:dyDescent="0.25">
      <c r="G2" s="10"/>
    </row>
    <row r="4" spans="1:19" x14ac:dyDescent="0.25">
      <c r="G4" s="10"/>
    </row>
    <row r="5" spans="1:19" x14ac:dyDescent="0.25">
      <c r="G5" s="10"/>
    </row>
    <row r="6" spans="1:19" x14ac:dyDescent="0.25">
      <c r="F6" s="10"/>
    </row>
    <row r="7" spans="1:19" x14ac:dyDescent="0.25">
      <c r="F7" s="10"/>
    </row>
    <row r="8" spans="1:19" x14ac:dyDescent="0.25">
      <c r="M8" s="11"/>
    </row>
    <row r="9" spans="1:19" ht="16.5" thickBot="1" x14ac:dyDescent="0.3">
      <c r="A9" s="9" t="s">
        <v>66</v>
      </c>
      <c r="B9" s="121" t="s">
        <v>20</v>
      </c>
      <c r="C9" s="121"/>
      <c r="D9" s="121"/>
      <c r="E9" s="121"/>
      <c r="F9" s="121"/>
      <c r="G9" s="121"/>
      <c r="H9" s="121"/>
      <c r="I9" s="11"/>
      <c r="K9" s="80" t="s">
        <v>26</v>
      </c>
      <c r="M9" s="12"/>
      <c r="N9" s="12"/>
      <c r="P9" s="9" t="s">
        <v>27</v>
      </c>
      <c r="Q9" s="12"/>
      <c r="R9" s="12"/>
      <c r="S9" s="12"/>
    </row>
    <row r="11" spans="1:19" x14ac:dyDescent="0.25">
      <c r="A11" s="9" t="s">
        <v>63</v>
      </c>
      <c r="C11" s="9" t="s">
        <v>29</v>
      </c>
      <c r="F11" s="9" t="s">
        <v>30</v>
      </c>
      <c r="K11" s="9" t="s">
        <v>32</v>
      </c>
    </row>
    <row r="12" spans="1:19" x14ac:dyDescent="0.25">
      <c r="A12" s="9" t="s">
        <v>61</v>
      </c>
      <c r="B12" s="10" t="s">
        <v>28</v>
      </c>
      <c r="E12" s="10" t="s">
        <v>28</v>
      </c>
      <c r="F12" s="9" t="s">
        <v>61</v>
      </c>
      <c r="I12" s="10" t="s">
        <v>31</v>
      </c>
    </row>
    <row r="13" spans="1:19" x14ac:dyDescent="0.25">
      <c r="A13" s="58">
        <v>0</v>
      </c>
      <c r="C13" s="57">
        <v>0</v>
      </c>
      <c r="F13" s="122">
        <v>0</v>
      </c>
      <c r="G13" s="122"/>
      <c r="K13" s="122">
        <f>A13+C13+F13</f>
        <v>0</v>
      </c>
      <c r="L13" s="122"/>
      <c r="M13" s="122"/>
    </row>
    <row r="14" spans="1:19" x14ac:dyDescent="0.25">
      <c r="A14" s="11"/>
      <c r="C14" s="11"/>
      <c r="F14" s="47"/>
      <c r="G14" s="47"/>
      <c r="K14" s="47"/>
      <c r="L14" s="47"/>
      <c r="M14" s="47"/>
    </row>
    <row r="15" spans="1:19" ht="16.5" thickBot="1" x14ac:dyDescent="0.3">
      <c r="P15" s="9" t="s">
        <v>62</v>
      </c>
      <c r="R15" s="108">
        <v>0</v>
      </c>
      <c r="S15" s="108"/>
    </row>
    <row r="17" spans="1:19" ht="16.5" thickBot="1" x14ac:dyDescent="0.3"/>
    <row r="18" spans="1:19" ht="29.25" customHeight="1" x14ac:dyDescent="0.25">
      <c r="A18" s="127" t="s">
        <v>33</v>
      </c>
      <c r="B18" s="124" t="s">
        <v>51</v>
      </c>
      <c r="C18" s="125"/>
      <c r="D18" s="125"/>
      <c r="E18" s="125"/>
      <c r="F18" s="125"/>
      <c r="G18" s="126"/>
      <c r="H18" s="113" t="s">
        <v>39</v>
      </c>
      <c r="I18" s="115" t="s">
        <v>40</v>
      </c>
      <c r="J18" s="45"/>
      <c r="K18" s="13" t="s">
        <v>41</v>
      </c>
      <c r="L18" s="13"/>
      <c r="M18" s="13"/>
      <c r="N18" s="117" t="s">
        <v>42</v>
      </c>
      <c r="O18" s="117" t="s">
        <v>43</v>
      </c>
      <c r="P18" s="109" t="s">
        <v>44</v>
      </c>
      <c r="Q18" s="110"/>
      <c r="R18" s="110"/>
      <c r="S18" s="85"/>
    </row>
    <row r="19" spans="1:19" ht="16.5" thickBot="1" x14ac:dyDescent="0.3">
      <c r="A19" s="128"/>
      <c r="B19" s="14" t="s">
        <v>50</v>
      </c>
      <c r="C19" s="14" t="s">
        <v>52</v>
      </c>
      <c r="D19" s="14" t="s">
        <v>48</v>
      </c>
      <c r="E19" s="14" t="s">
        <v>53</v>
      </c>
      <c r="F19" s="14" t="s">
        <v>49</v>
      </c>
      <c r="G19" s="14" t="s">
        <v>54</v>
      </c>
      <c r="H19" s="114"/>
      <c r="I19" s="116"/>
      <c r="J19" s="46"/>
      <c r="K19" s="15" t="s">
        <v>45</v>
      </c>
      <c r="L19" s="16"/>
      <c r="M19" s="17" t="s">
        <v>46</v>
      </c>
      <c r="N19" s="118"/>
      <c r="O19" s="118"/>
      <c r="P19" s="111"/>
      <c r="Q19" s="112"/>
      <c r="R19" s="112"/>
      <c r="S19" s="85"/>
    </row>
    <row r="20" spans="1:19" x14ac:dyDescent="0.25">
      <c r="A20" s="119" t="s">
        <v>34</v>
      </c>
      <c r="B20" s="18">
        <v>0</v>
      </c>
      <c r="C20" s="19">
        <v>223.55</v>
      </c>
      <c r="D20" s="20">
        <v>0</v>
      </c>
      <c r="E20" s="19">
        <v>223.55</v>
      </c>
      <c r="F20" s="20">
        <v>0</v>
      </c>
      <c r="G20" s="19">
        <v>223.55</v>
      </c>
      <c r="H20" s="20">
        <f>B20+D20+F20</f>
        <v>0</v>
      </c>
      <c r="I20" s="21">
        <f>SUM((B20*C20)+(D20*E20)+(F20*G20))</f>
        <v>0</v>
      </c>
      <c r="J20" s="21"/>
      <c r="K20" s="22">
        <v>41275</v>
      </c>
      <c r="L20" s="20" t="s">
        <v>56</v>
      </c>
      <c r="M20" s="22">
        <v>41639</v>
      </c>
      <c r="N20" s="19">
        <v>88.43</v>
      </c>
      <c r="O20" s="23">
        <v>0</v>
      </c>
      <c r="P20" s="19">
        <v>0</v>
      </c>
      <c r="Q20" s="20" t="s">
        <v>56</v>
      </c>
      <c r="R20" s="19">
        <v>0</v>
      </c>
    </row>
    <row r="21" spans="1:19" x14ac:dyDescent="0.25">
      <c r="A21" s="119"/>
      <c r="B21" s="24">
        <v>2</v>
      </c>
      <c r="C21" s="25">
        <v>228.26</v>
      </c>
      <c r="D21" s="26">
        <v>0</v>
      </c>
      <c r="E21" s="25">
        <v>228.26</v>
      </c>
      <c r="F21" s="26">
        <v>0</v>
      </c>
      <c r="G21" s="25">
        <v>228.26</v>
      </c>
      <c r="H21" s="26">
        <f t="shared" ref="H21:H34" si="0">B21+D21+F21</f>
        <v>2</v>
      </c>
      <c r="I21" s="27">
        <f>SUM((B21*C21)+(D21*E21)+(F21*G21))</f>
        <v>456.52</v>
      </c>
      <c r="J21" s="27"/>
      <c r="K21" s="28">
        <v>41640</v>
      </c>
      <c r="L21" s="26" t="s">
        <v>56</v>
      </c>
      <c r="M21" s="28">
        <v>41670</v>
      </c>
      <c r="N21" s="25">
        <v>90.29</v>
      </c>
      <c r="O21" s="29">
        <f>(N21-N20)/N20</f>
        <v>2.1033585887142364E-2</v>
      </c>
      <c r="P21" s="25">
        <v>0</v>
      </c>
      <c r="Q21" s="26" t="s">
        <v>56</v>
      </c>
      <c r="R21" s="25">
        <v>0</v>
      </c>
    </row>
    <row r="22" spans="1:19" x14ac:dyDescent="0.25">
      <c r="A22" s="120"/>
      <c r="B22" s="30">
        <v>2</v>
      </c>
      <c r="C22" s="31">
        <v>233.06</v>
      </c>
      <c r="D22" s="32">
        <v>0</v>
      </c>
      <c r="E22" s="31">
        <v>233.06</v>
      </c>
      <c r="F22" s="32">
        <v>0</v>
      </c>
      <c r="G22" s="31">
        <v>233.06</v>
      </c>
      <c r="H22" s="32">
        <f t="shared" si="0"/>
        <v>2</v>
      </c>
      <c r="I22" s="33">
        <f t="shared" ref="I22:I34" si="1">SUM((B22*C22)+(D22*E22)+(F22*G22))</f>
        <v>466.12</v>
      </c>
      <c r="J22" s="33"/>
      <c r="K22" s="34">
        <v>42005</v>
      </c>
      <c r="L22" s="26" t="s">
        <v>56</v>
      </c>
      <c r="M22" s="34">
        <v>42369</v>
      </c>
      <c r="N22" s="31">
        <v>92.19</v>
      </c>
      <c r="O22" s="35">
        <f>(N22-N21)/N21</f>
        <v>2.1043304906412576E-2</v>
      </c>
      <c r="P22" s="31">
        <v>0</v>
      </c>
      <c r="Q22" s="32" t="s">
        <v>56</v>
      </c>
      <c r="R22" s="31">
        <v>0</v>
      </c>
    </row>
    <row r="23" spans="1:19" x14ac:dyDescent="0.25">
      <c r="A23" s="123" t="s">
        <v>35</v>
      </c>
      <c r="B23" s="36">
        <v>0</v>
      </c>
      <c r="C23" s="37">
        <v>183.79</v>
      </c>
      <c r="D23" s="38">
        <v>0</v>
      </c>
      <c r="E23" s="37">
        <v>275.68</v>
      </c>
      <c r="F23" s="38">
        <v>0</v>
      </c>
      <c r="G23" s="37">
        <v>367.58</v>
      </c>
      <c r="H23" s="38">
        <f t="shared" si="0"/>
        <v>0</v>
      </c>
      <c r="I23" s="39">
        <f t="shared" si="1"/>
        <v>0</v>
      </c>
      <c r="J23" s="39"/>
      <c r="K23" s="40">
        <v>41275</v>
      </c>
      <c r="L23" s="26" t="s">
        <v>56</v>
      </c>
      <c r="M23" s="40">
        <v>41639</v>
      </c>
      <c r="N23" s="37">
        <v>72.7</v>
      </c>
      <c r="O23" s="41">
        <v>0</v>
      </c>
      <c r="P23" s="37">
        <v>0</v>
      </c>
      <c r="Q23" s="38" t="s">
        <v>56</v>
      </c>
      <c r="R23" s="37">
        <v>0</v>
      </c>
    </row>
    <row r="24" spans="1:19" x14ac:dyDescent="0.25">
      <c r="A24" s="119"/>
      <c r="B24" s="24">
        <v>2</v>
      </c>
      <c r="C24" s="25">
        <v>187.66</v>
      </c>
      <c r="D24" s="26">
        <v>0</v>
      </c>
      <c r="E24" s="25">
        <v>281.48</v>
      </c>
      <c r="F24" s="26">
        <v>0</v>
      </c>
      <c r="G24" s="25">
        <v>375.31</v>
      </c>
      <c r="H24" s="26">
        <f t="shared" si="0"/>
        <v>2</v>
      </c>
      <c r="I24" s="27">
        <f t="shared" si="1"/>
        <v>375.32</v>
      </c>
      <c r="J24" s="27"/>
      <c r="K24" s="28">
        <v>41640</v>
      </c>
      <c r="L24" s="26" t="s">
        <v>56</v>
      </c>
      <c r="M24" s="28">
        <v>41670</v>
      </c>
      <c r="N24" s="25">
        <v>74.23</v>
      </c>
      <c r="O24" s="29">
        <f t="shared" ref="O24:O25" si="2">(N24-N23)/N23</f>
        <v>2.1045392022008266E-2</v>
      </c>
      <c r="P24" s="25">
        <v>0</v>
      </c>
      <c r="Q24" s="26" t="s">
        <v>56</v>
      </c>
      <c r="R24" s="25">
        <v>0</v>
      </c>
    </row>
    <row r="25" spans="1:19" x14ac:dyDescent="0.25">
      <c r="A25" s="120"/>
      <c r="B25" s="30">
        <v>0</v>
      </c>
      <c r="C25" s="31">
        <v>191.6</v>
      </c>
      <c r="D25" s="32">
        <v>0</v>
      </c>
      <c r="E25" s="31">
        <v>194.53</v>
      </c>
      <c r="F25" s="32">
        <v>0</v>
      </c>
      <c r="G25" s="31">
        <v>383.2</v>
      </c>
      <c r="H25" s="32">
        <f t="shared" si="0"/>
        <v>0</v>
      </c>
      <c r="I25" s="33">
        <f t="shared" si="1"/>
        <v>0</v>
      </c>
      <c r="J25" s="33"/>
      <c r="K25" s="34">
        <v>42005</v>
      </c>
      <c r="L25" s="26" t="s">
        <v>56</v>
      </c>
      <c r="M25" s="34">
        <v>42369</v>
      </c>
      <c r="N25" s="31">
        <v>75.790000000000006</v>
      </c>
      <c r="O25" s="35">
        <f t="shared" si="2"/>
        <v>2.1015761821366052E-2</v>
      </c>
      <c r="P25" s="31">
        <v>0</v>
      </c>
      <c r="Q25" s="32" t="s">
        <v>56</v>
      </c>
      <c r="R25" s="31">
        <v>0</v>
      </c>
    </row>
    <row r="26" spans="1:19" x14ac:dyDescent="0.25">
      <c r="A26" s="123" t="s">
        <v>36</v>
      </c>
      <c r="B26" s="36">
        <v>0</v>
      </c>
      <c r="C26" s="37">
        <v>0</v>
      </c>
      <c r="D26" s="38">
        <v>0</v>
      </c>
      <c r="E26" s="37">
        <v>0</v>
      </c>
      <c r="F26" s="38">
        <v>0</v>
      </c>
      <c r="G26" s="37">
        <v>0</v>
      </c>
      <c r="H26" s="38">
        <v>0</v>
      </c>
      <c r="I26" s="39">
        <f t="shared" si="1"/>
        <v>0</v>
      </c>
      <c r="J26" s="39"/>
      <c r="K26" s="42" t="s">
        <v>55</v>
      </c>
      <c r="L26" s="26" t="s">
        <v>56</v>
      </c>
      <c r="M26" s="42" t="s">
        <v>55</v>
      </c>
      <c r="N26" s="37">
        <v>9.9999999999999995E-8</v>
      </c>
      <c r="O26" s="41">
        <v>0</v>
      </c>
      <c r="P26" s="37">
        <v>0</v>
      </c>
      <c r="Q26" s="38" t="s">
        <v>56</v>
      </c>
      <c r="R26" s="37">
        <v>0</v>
      </c>
    </row>
    <row r="27" spans="1:19" x14ac:dyDescent="0.25">
      <c r="A27" s="119"/>
      <c r="B27" s="24">
        <v>0</v>
      </c>
      <c r="C27" s="25">
        <v>0</v>
      </c>
      <c r="D27" s="26">
        <v>0</v>
      </c>
      <c r="E27" s="25">
        <v>0</v>
      </c>
      <c r="F27" s="26">
        <v>0</v>
      </c>
      <c r="G27" s="25">
        <v>0</v>
      </c>
      <c r="H27" s="26">
        <f t="shared" si="0"/>
        <v>0</v>
      </c>
      <c r="I27" s="27">
        <f t="shared" si="1"/>
        <v>0</v>
      </c>
      <c r="J27" s="27"/>
      <c r="K27" s="43" t="s">
        <v>55</v>
      </c>
      <c r="L27" s="26" t="s">
        <v>56</v>
      </c>
      <c r="M27" s="43" t="s">
        <v>55</v>
      </c>
      <c r="N27" s="37">
        <v>9.9999999999999995E-8</v>
      </c>
      <c r="O27" s="29">
        <f t="shared" ref="O27:O28" si="3">(N27-N26)/N26</f>
        <v>0</v>
      </c>
      <c r="P27" s="25">
        <v>0</v>
      </c>
      <c r="Q27" s="26" t="s">
        <v>56</v>
      </c>
      <c r="R27" s="25">
        <v>0</v>
      </c>
    </row>
    <row r="28" spans="1:19" x14ac:dyDescent="0.25">
      <c r="A28" s="120"/>
      <c r="B28" s="30">
        <v>0</v>
      </c>
      <c r="C28" s="31">
        <v>0</v>
      </c>
      <c r="D28" s="32">
        <v>0</v>
      </c>
      <c r="E28" s="31">
        <v>0</v>
      </c>
      <c r="F28" s="32">
        <v>0</v>
      </c>
      <c r="G28" s="31">
        <v>0</v>
      </c>
      <c r="H28" s="32">
        <f t="shared" si="0"/>
        <v>0</v>
      </c>
      <c r="I28" s="33">
        <f t="shared" si="1"/>
        <v>0</v>
      </c>
      <c r="J28" s="33"/>
      <c r="K28" s="44" t="s">
        <v>55</v>
      </c>
      <c r="L28" s="26" t="s">
        <v>56</v>
      </c>
      <c r="M28" s="44" t="s">
        <v>55</v>
      </c>
      <c r="N28" s="37">
        <v>9.9999999999999995E-8</v>
      </c>
      <c r="O28" s="35">
        <f t="shared" si="3"/>
        <v>0</v>
      </c>
      <c r="P28" s="31">
        <v>0</v>
      </c>
      <c r="Q28" s="32" t="s">
        <v>56</v>
      </c>
      <c r="R28" s="31">
        <v>0</v>
      </c>
    </row>
    <row r="29" spans="1:19" x14ac:dyDescent="0.25">
      <c r="A29" s="123" t="s">
        <v>37</v>
      </c>
      <c r="B29" s="36">
        <v>0</v>
      </c>
      <c r="C29" s="37">
        <v>0</v>
      </c>
      <c r="D29" s="38">
        <v>0</v>
      </c>
      <c r="E29" s="37">
        <v>0</v>
      </c>
      <c r="F29" s="38">
        <v>0</v>
      </c>
      <c r="G29" s="37">
        <v>0</v>
      </c>
      <c r="H29" s="38">
        <f t="shared" si="0"/>
        <v>0</v>
      </c>
      <c r="I29" s="39">
        <f t="shared" si="1"/>
        <v>0</v>
      </c>
      <c r="J29" s="39"/>
      <c r="K29" s="42" t="s">
        <v>55</v>
      </c>
      <c r="L29" s="26" t="s">
        <v>56</v>
      </c>
      <c r="M29" s="42" t="s">
        <v>55</v>
      </c>
      <c r="N29" s="37">
        <v>9.9999999999999995E-8</v>
      </c>
      <c r="O29" s="41">
        <v>0</v>
      </c>
      <c r="P29" s="37">
        <v>0</v>
      </c>
      <c r="Q29" s="38" t="s">
        <v>56</v>
      </c>
      <c r="R29" s="37">
        <v>0</v>
      </c>
    </row>
    <row r="30" spans="1:19" x14ac:dyDescent="0.25">
      <c r="A30" s="119"/>
      <c r="B30" s="24">
        <v>0</v>
      </c>
      <c r="C30" s="25">
        <v>0</v>
      </c>
      <c r="D30" s="26">
        <v>0</v>
      </c>
      <c r="E30" s="25">
        <v>0</v>
      </c>
      <c r="F30" s="26">
        <v>0</v>
      </c>
      <c r="G30" s="25">
        <v>0</v>
      </c>
      <c r="H30" s="26">
        <f t="shared" si="0"/>
        <v>0</v>
      </c>
      <c r="I30" s="27">
        <f t="shared" si="1"/>
        <v>0</v>
      </c>
      <c r="J30" s="27"/>
      <c r="K30" s="43" t="s">
        <v>55</v>
      </c>
      <c r="L30" s="26" t="s">
        <v>56</v>
      </c>
      <c r="M30" s="43" t="s">
        <v>55</v>
      </c>
      <c r="N30" s="37">
        <v>9.9999999999999995E-8</v>
      </c>
      <c r="O30" s="29">
        <f t="shared" ref="O30:O31" si="4">(N30-N29)/N29</f>
        <v>0</v>
      </c>
      <c r="P30" s="25">
        <v>0</v>
      </c>
      <c r="Q30" s="26" t="s">
        <v>56</v>
      </c>
      <c r="R30" s="25">
        <v>0</v>
      </c>
    </row>
    <row r="31" spans="1:19" x14ac:dyDescent="0.25">
      <c r="A31" s="120"/>
      <c r="B31" s="30">
        <v>0</v>
      </c>
      <c r="C31" s="31">
        <v>0</v>
      </c>
      <c r="D31" s="32">
        <v>0</v>
      </c>
      <c r="E31" s="31">
        <v>0</v>
      </c>
      <c r="F31" s="32">
        <v>0</v>
      </c>
      <c r="G31" s="31">
        <v>0</v>
      </c>
      <c r="H31" s="32">
        <f t="shared" si="0"/>
        <v>0</v>
      </c>
      <c r="I31" s="33">
        <f t="shared" si="1"/>
        <v>0</v>
      </c>
      <c r="J31" s="33"/>
      <c r="K31" s="44" t="s">
        <v>55</v>
      </c>
      <c r="L31" s="26" t="s">
        <v>56</v>
      </c>
      <c r="M31" s="44" t="s">
        <v>55</v>
      </c>
      <c r="N31" s="37">
        <v>9.9999999999999995E-8</v>
      </c>
      <c r="O31" s="35">
        <f t="shared" si="4"/>
        <v>0</v>
      </c>
      <c r="P31" s="31">
        <v>0</v>
      </c>
      <c r="Q31" s="32" t="s">
        <v>56</v>
      </c>
      <c r="R31" s="31">
        <v>0</v>
      </c>
    </row>
    <row r="32" spans="1:19" x14ac:dyDescent="0.25">
      <c r="A32" s="123" t="s">
        <v>38</v>
      </c>
      <c r="B32" s="36">
        <v>0</v>
      </c>
      <c r="C32" s="37">
        <v>0</v>
      </c>
      <c r="D32" s="38">
        <v>0</v>
      </c>
      <c r="E32" s="37">
        <v>0</v>
      </c>
      <c r="F32" s="38">
        <v>0</v>
      </c>
      <c r="G32" s="37">
        <v>0</v>
      </c>
      <c r="H32" s="38">
        <f t="shared" si="0"/>
        <v>0</v>
      </c>
      <c r="I32" s="39">
        <f t="shared" si="1"/>
        <v>0</v>
      </c>
      <c r="J32" s="39"/>
      <c r="K32" s="42" t="s">
        <v>55</v>
      </c>
      <c r="L32" s="26" t="s">
        <v>56</v>
      </c>
      <c r="M32" s="42" t="s">
        <v>55</v>
      </c>
      <c r="N32" s="37">
        <v>9.9999999999999995E-8</v>
      </c>
      <c r="O32" s="41">
        <v>0</v>
      </c>
      <c r="P32" s="37">
        <v>0</v>
      </c>
      <c r="Q32" s="38" t="s">
        <v>56</v>
      </c>
      <c r="R32" s="37">
        <v>0</v>
      </c>
    </row>
    <row r="33" spans="1:18" x14ac:dyDescent="0.25">
      <c r="A33" s="119"/>
      <c r="B33" s="24">
        <v>0</v>
      </c>
      <c r="C33" s="25">
        <v>0</v>
      </c>
      <c r="D33" s="26">
        <v>0</v>
      </c>
      <c r="E33" s="25">
        <v>0</v>
      </c>
      <c r="F33" s="26">
        <v>0</v>
      </c>
      <c r="G33" s="25">
        <v>0</v>
      </c>
      <c r="H33" s="26">
        <f t="shared" si="0"/>
        <v>0</v>
      </c>
      <c r="I33" s="27">
        <f t="shared" si="1"/>
        <v>0</v>
      </c>
      <c r="J33" s="27"/>
      <c r="K33" s="43" t="s">
        <v>55</v>
      </c>
      <c r="L33" s="26" t="s">
        <v>56</v>
      </c>
      <c r="M33" s="43" t="s">
        <v>55</v>
      </c>
      <c r="N33" s="37">
        <v>9.9999999999999995E-8</v>
      </c>
      <c r="O33" s="29">
        <f t="shared" ref="O33:O34" si="5">(N33-N32)/N32</f>
        <v>0</v>
      </c>
      <c r="P33" s="25">
        <v>0</v>
      </c>
      <c r="Q33" s="26" t="s">
        <v>56</v>
      </c>
      <c r="R33" s="25">
        <v>0</v>
      </c>
    </row>
    <row r="34" spans="1:18" x14ac:dyDescent="0.25">
      <c r="A34" s="120"/>
      <c r="B34" s="30">
        <v>0</v>
      </c>
      <c r="C34" s="31">
        <v>0</v>
      </c>
      <c r="D34" s="32">
        <v>0</v>
      </c>
      <c r="E34" s="31">
        <v>0</v>
      </c>
      <c r="F34" s="32">
        <v>0</v>
      </c>
      <c r="G34" s="31">
        <v>0</v>
      </c>
      <c r="H34" s="32">
        <f t="shared" si="0"/>
        <v>0</v>
      </c>
      <c r="I34" s="33">
        <f t="shared" si="1"/>
        <v>0</v>
      </c>
      <c r="J34" s="33"/>
      <c r="K34" s="44" t="s">
        <v>55</v>
      </c>
      <c r="L34" s="26" t="s">
        <v>56</v>
      </c>
      <c r="M34" s="44" t="s">
        <v>55</v>
      </c>
      <c r="N34" s="37">
        <v>9.9999999999999995E-8</v>
      </c>
      <c r="O34" s="35">
        <f t="shared" si="5"/>
        <v>0</v>
      </c>
      <c r="P34" s="31">
        <v>0</v>
      </c>
      <c r="Q34" s="32" t="s">
        <v>56</v>
      </c>
      <c r="R34" s="31">
        <v>0</v>
      </c>
    </row>
    <row r="35" spans="1:18" ht="6.75" customHeight="1" x14ac:dyDescent="0.25">
      <c r="A35" s="48"/>
      <c r="B35" s="49"/>
      <c r="C35" s="50"/>
      <c r="D35" s="51"/>
      <c r="E35" s="50"/>
      <c r="F35" s="51"/>
      <c r="G35" s="50"/>
      <c r="H35" s="51"/>
      <c r="I35" s="52"/>
      <c r="J35" s="52"/>
      <c r="K35" s="53"/>
      <c r="L35" s="20"/>
      <c r="M35" s="53"/>
      <c r="N35" s="37"/>
      <c r="O35" s="54"/>
      <c r="P35" s="50"/>
      <c r="Q35" s="51"/>
      <c r="R35" s="50"/>
    </row>
    <row r="36" spans="1:18" ht="16.5" thickBot="1" x14ac:dyDescent="0.3">
      <c r="A36" s="55" t="s">
        <v>47</v>
      </c>
      <c r="B36" s="55"/>
      <c r="C36" s="56"/>
      <c r="D36" s="55"/>
      <c r="E36" s="56"/>
      <c r="F36" s="55"/>
      <c r="G36" s="56"/>
      <c r="H36" s="55">
        <f>SUM(H20:H35)</f>
        <v>6</v>
      </c>
      <c r="I36" s="59">
        <f>SUM(I20:I34)</f>
        <v>1297.96</v>
      </c>
      <c r="J36" s="59"/>
      <c r="K36" s="55"/>
      <c r="L36" s="55"/>
      <c r="M36" s="55"/>
      <c r="N36" s="56"/>
      <c r="O36" s="56"/>
      <c r="P36" s="55"/>
      <c r="Q36" s="55"/>
      <c r="R36" s="55"/>
    </row>
    <row r="37" spans="1:18" ht="16.5" thickTop="1" x14ac:dyDescent="0.25"/>
    <row r="38" spans="1:18" x14ac:dyDescent="0.25">
      <c r="A38" s="9" t="s">
        <v>64</v>
      </c>
    </row>
    <row r="39" spans="1:18" x14ac:dyDescent="0.25">
      <c r="A39" s="9" t="s">
        <v>65</v>
      </c>
    </row>
    <row r="40" spans="1:18" x14ac:dyDescent="0.25">
      <c r="A40" s="9" t="s">
        <v>57</v>
      </c>
    </row>
    <row r="42" spans="1:18" x14ac:dyDescent="0.25">
      <c r="A42" s="9" t="s">
        <v>60</v>
      </c>
    </row>
    <row r="43" spans="1:18" x14ac:dyDescent="0.25">
      <c r="A43" s="9" t="s">
        <v>58</v>
      </c>
    </row>
    <row r="44" spans="1:18" x14ac:dyDescent="0.25">
      <c r="A44" s="9" t="s">
        <v>59</v>
      </c>
    </row>
  </sheetData>
  <mergeCells count="16">
    <mergeCell ref="B9:H9"/>
    <mergeCell ref="F13:G13"/>
    <mergeCell ref="K13:M13"/>
    <mergeCell ref="R15:S15"/>
    <mergeCell ref="A18:A19"/>
    <mergeCell ref="B18:G18"/>
    <mergeCell ref="H18:H19"/>
    <mergeCell ref="I18:I19"/>
    <mergeCell ref="N18:N19"/>
    <mergeCell ref="O18:O19"/>
    <mergeCell ref="P18:R19"/>
    <mergeCell ref="A20:A22"/>
    <mergeCell ref="A23:A25"/>
    <mergeCell ref="A26:A28"/>
    <mergeCell ref="A29:A31"/>
    <mergeCell ref="A32:A34"/>
  </mergeCells>
  <phoneticPr fontId="5" type="noConversion"/>
  <pageMargins left="0.45" right="0.2" top="0.75" bottom="0.75" header="0.3" footer="0.3"/>
  <headerFooter>
    <oddHeader>&amp;C&amp;"-,Bold"&amp;16ATTACHMENT B &amp;"-,Regular"&amp;14
Specific Rate of Compensation (use for on call or As- Needed  contracts)
(Consruction Engineering and Inspection Contracts)</oddHeader>
  </headerFooter>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2" tint="-0.499984740745262"/>
  </sheetPr>
  <dimension ref="A2:X34"/>
  <sheetViews>
    <sheetView view="pageLayout" zoomScaleNormal="100" workbookViewId="0">
      <selection activeCell="G23" sqref="G23"/>
    </sheetView>
  </sheetViews>
  <sheetFormatPr defaultColWidth="8.85546875" defaultRowHeight="15.75" x14ac:dyDescent="0.25"/>
  <cols>
    <col min="1" max="1" width="2.7109375" style="62" customWidth="1"/>
    <col min="2" max="2" width="28.28515625" style="62" customWidth="1"/>
    <col min="3" max="3" width="30.7109375" style="62" customWidth="1"/>
    <col min="4" max="4" width="13" style="62" customWidth="1"/>
    <col min="5" max="5" width="13.140625" style="62" customWidth="1"/>
    <col min="6" max="6" width="11" style="62" bestFit="1" customWidth="1"/>
    <col min="7" max="7" width="12.28515625" style="62" customWidth="1"/>
    <col min="8" max="8" width="20.28515625" style="62" customWidth="1"/>
    <col min="9" max="9" width="28.28515625" style="62" customWidth="1"/>
    <col min="10" max="10" width="6.7109375" style="62" customWidth="1"/>
    <col min="11" max="11" width="10.7109375" style="62" customWidth="1"/>
    <col min="12" max="12" width="13.42578125" style="62" customWidth="1"/>
    <col min="13" max="13" width="11.85546875" style="62" bestFit="1" customWidth="1"/>
    <col min="14" max="14" width="13.42578125" style="62" customWidth="1"/>
    <col min="15" max="15" width="9" style="62" customWidth="1"/>
    <col min="16" max="16" width="5.42578125" style="62" bestFit="1" customWidth="1"/>
    <col min="17" max="17" width="1.7109375" style="62" bestFit="1" customWidth="1"/>
    <col min="18" max="18" width="9.28515625" style="62" bestFit="1" customWidth="1"/>
    <col min="19" max="19" width="14.28515625" style="62" bestFit="1" customWidth="1"/>
    <col min="20" max="16384" width="8.85546875" style="62"/>
  </cols>
  <sheetData>
    <row r="2" spans="1:23" x14ac:dyDescent="0.25">
      <c r="G2" s="10"/>
    </row>
    <row r="4" spans="1:23" x14ac:dyDescent="0.25">
      <c r="G4" s="10"/>
    </row>
    <row r="5" spans="1:23" x14ac:dyDescent="0.25">
      <c r="G5" s="10"/>
    </row>
    <row r="6" spans="1:23" x14ac:dyDescent="0.25">
      <c r="F6" s="10"/>
    </row>
    <row r="7" spans="1:23" x14ac:dyDescent="0.25">
      <c r="F7" s="10"/>
    </row>
    <row r="8" spans="1:23" x14ac:dyDescent="0.25">
      <c r="M8" s="63"/>
    </row>
    <row r="9" spans="1:23" ht="16.5" thickBot="1" x14ac:dyDescent="0.3">
      <c r="B9" s="62" t="s">
        <v>66</v>
      </c>
      <c r="C9" s="121" t="s">
        <v>20</v>
      </c>
      <c r="D9" s="121"/>
      <c r="E9" s="121"/>
      <c r="F9" s="63"/>
      <c r="G9" s="62" t="s">
        <v>26</v>
      </c>
      <c r="H9" s="64"/>
      <c r="I9" s="64"/>
      <c r="K9" s="80" t="s">
        <v>27</v>
      </c>
      <c r="L9" s="64"/>
      <c r="O9" s="75"/>
      <c r="P9" s="75"/>
    </row>
    <row r="10" spans="1:23" x14ac:dyDescent="0.25">
      <c r="O10" s="76"/>
      <c r="P10" s="76"/>
    </row>
    <row r="12" spans="1:23" ht="16.5" thickBot="1" x14ac:dyDescent="0.3">
      <c r="M12" s="63"/>
      <c r="N12" s="63"/>
      <c r="O12" s="63"/>
      <c r="P12" s="63"/>
      <c r="Q12" s="63"/>
      <c r="R12" s="63"/>
      <c r="S12" s="63"/>
    </row>
    <row r="13" spans="1:23" ht="15.75" customHeight="1" x14ac:dyDescent="0.25">
      <c r="A13" s="130" t="s">
        <v>68</v>
      </c>
      <c r="B13" s="131"/>
      <c r="C13" s="131"/>
      <c r="D13" s="131"/>
      <c r="E13" s="131"/>
      <c r="F13" s="131"/>
      <c r="G13" s="131"/>
      <c r="H13" s="131"/>
      <c r="I13" s="131"/>
      <c r="J13" s="131"/>
      <c r="K13" s="131"/>
      <c r="L13" s="132"/>
      <c r="M13" s="84"/>
      <c r="N13" s="84"/>
      <c r="O13" s="84"/>
      <c r="P13" s="84"/>
      <c r="Q13" s="84"/>
      <c r="R13" s="60"/>
      <c r="S13" s="60"/>
      <c r="T13" s="60"/>
    </row>
    <row r="14" spans="1:23" x14ac:dyDescent="0.25">
      <c r="A14" s="135" t="s">
        <v>67</v>
      </c>
      <c r="B14" s="136"/>
      <c r="C14" s="136"/>
      <c r="D14" s="136"/>
      <c r="E14" s="136"/>
      <c r="F14" s="136"/>
      <c r="G14" s="136"/>
      <c r="H14" s="136"/>
      <c r="I14" s="137"/>
      <c r="J14" s="26" t="s">
        <v>72</v>
      </c>
      <c r="K14" s="69" t="s">
        <v>73</v>
      </c>
      <c r="L14" s="26" t="s">
        <v>74</v>
      </c>
      <c r="M14" s="60"/>
      <c r="N14" s="47"/>
      <c r="O14" s="65"/>
      <c r="P14" s="47"/>
      <c r="Q14" s="67"/>
      <c r="R14" s="65"/>
      <c r="S14" s="68"/>
      <c r="T14" s="65"/>
      <c r="U14" s="47"/>
      <c r="V14" s="65"/>
      <c r="W14" s="61"/>
    </row>
    <row r="15" spans="1:23" x14ac:dyDescent="0.25">
      <c r="A15" s="83" t="s">
        <v>69</v>
      </c>
      <c r="B15" s="138" t="s">
        <v>12</v>
      </c>
      <c r="C15" s="138"/>
      <c r="D15" s="138"/>
      <c r="E15" s="138"/>
      <c r="F15" s="138"/>
      <c r="G15" s="138"/>
      <c r="H15" s="138"/>
      <c r="I15" s="139"/>
      <c r="J15" s="26">
        <v>30</v>
      </c>
      <c r="K15" s="69">
        <v>125</v>
      </c>
      <c r="L15" s="70">
        <f t="shared" ref="L15:L21" si="0">J15*K15</f>
        <v>3750</v>
      </c>
      <c r="M15" s="60"/>
      <c r="N15" s="47"/>
      <c r="O15" s="65"/>
      <c r="P15" s="81"/>
      <c r="Q15" s="67"/>
      <c r="R15" s="65"/>
      <c r="S15" s="68"/>
      <c r="T15" s="65"/>
      <c r="U15" s="47"/>
      <c r="V15" s="65"/>
      <c r="W15" s="61"/>
    </row>
    <row r="16" spans="1:23" x14ac:dyDescent="0.25">
      <c r="A16" s="83" t="s">
        <v>70</v>
      </c>
      <c r="B16" s="138" t="s">
        <v>13</v>
      </c>
      <c r="C16" s="138"/>
      <c r="D16" s="138"/>
      <c r="E16" s="138"/>
      <c r="F16" s="138"/>
      <c r="G16" s="138"/>
      <c r="H16" s="138"/>
      <c r="I16" s="139"/>
      <c r="J16" s="26">
        <v>6</v>
      </c>
      <c r="K16" s="69">
        <v>800</v>
      </c>
      <c r="L16" s="70">
        <f t="shared" si="0"/>
        <v>4800</v>
      </c>
      <c r="M16" s="60"/>
      <c r="N16" s="47"/>
      <c r="O16" s="65"/>
      <c r="P16" s="81"/>
      <c r="Q16" s="67"/>
      <c r="R16" s="65"/>
      <c r="S16" s="68"/>
      <c r="T16" s="65"/>
      <c r="U16" s="47"/>
      <c r="V16" s="65"/>
      <c r="W16" s="61"/>
    </row>
    <row r="17" spans="1:24" x14ac:dyDescent="0.25">
      <c r="A17" s="83" t="s">
        <v>71</v>
      </c>
      <c r="B17" s="138"/>
      <c r="C17" s="138"/>
      <c r="D17" s="138"/>
      <c r="E17" s="138"/>
      <c r="F17" s="138"/>
      <c r="G17" s="138"/>
      <c r="H17" s="138"/>
      <c r="I17" s="139"/>
      <c r="J17" s="26">
        <v>0</v>
      </c>
      <c r="K17" s="69">
        <v>0</v>
      </c>
      <c r="L17" s="70">
        <f t="shared" si="0"/>
        <v>0</v>
      </c>
      <c r="M17" s="60"/>
      <c r="N17" s="47"/>
      <c r="O17" s="65"/>
      <c r="P17" s="81"/>
      <c r="Q17" s="67"/>
      <c r="R17" s="65"/>
      <c r="S17" s="68"/>
      <c r="T17" s="65"/>
      <c r="U17" s="47"/>
      <c r="V17" s="65"/>
      <c r="W17" s="61"/>
    </row>
    <row r="18" spans="1:24" ht="15.75" customHeight="1" x14ac:dyDescent="0.25">
      <c r="A18" s="83" t="s">
        <v>8</v>
      </c>
      <c r="B18" s="138"/>
      <c r="C18" s="138"/>
      <c r="D18" s="138"/>
      <c r="E18" s="138"/>
      <c r="F18" s="138"/>
      <c r="G18" s="138"/>
      <c r="H18" s="138"/>
      <c r="I18" s="139"/>
      <c r="J18" s="26">
        <v>0</v>
      </c>
      <c r="K18" s="69">
        <v>0</v>
      </c>
      <c r="L18" s="70">
        <f t="shared" si="0"/>
        <v>0</v>
      </c>
      <c r="M18" s="60"/>
      <c r="N18" s="47"/>
      <c r="O18" s="65"/>
      <c r="P18" s="81"/>
      <c r="Q18" s="67"/>
      <c r="R18" s="65"/>
      <c r="S18" s="68"/>
      <c r="T18" s="65"/>
      <c r="U18" s="47"/>
      <c r="V18" s="65"/>
      <c r="W18" s="61"/>
    </row>
    <row r="19" spans="1:24" x14ac:dyDescent="0.25">
      <c r="A19" s="83" t="s">
        <v>9</v>
      </c>
      <c r="B19" s="138"/>
      <c r="C19" s="138"/>
      <c r="D19" s="138"/>
      <c r="E19" s="138"/>
      <c r="F19" s="138"/>
      <c r="G19" s="138"/>
      <c r="H19" s="138"/>
      <c r="I19" s="139"/>
      <c r="J19" s="26">
        <v>0</v>
      </c>
      <c r="K19" s="69">
        <v>0</v>
      </c>
      <c r="L19" s="70">
        <f t="shared" si="0"/>
        <v>0</v>
      </c>
      <c r="M19" s="60"/>
      <c r="N19" s="47"/>
      <c r="O19" s="65"/>
      <c r="P19" s="81"/>
      <c r="Q19" s="63"/>
      <c r="R19" s="65"/>
      <c r="S19" s="68"/>
      <c r="T19" s="65"/>
      <c r="U19" s="47"/>
      <c r="V19" s="65"/>
      <c r="W19" s="61"/>
    </row>
    <row r="20" spans="1:24" x14ac:dyDescent="0.25">
      <c r="A20" s="83" t="s">
        <v>10</v>
      </c>
      <c r="B20" s="138"/>
      <c r="C20" s="138"/>
      <c r="D20" s="138"/>
      <c r="E20" s="138"/>
      <c r="F20" s="138"/>
      <c r="G20" s="138"/>
      <c r="H20" s="138"/>
      <c r="I20" s="139"/>
      <c r="J20" s="26">
        <v>0</v>
      </c>
      <c r="K20" s="69">
        <v>0</v>
      </c>
      <c r="L20" s="70">
        <f t="shared" si="0"/>
        <v>0</v>
      </c>
      <c r="M20" s="60"/>
      <c r="N20" s="47"/>
      <c r="O20" s="65"/>
      <c r="P20" s="81"/>
      <c r="Q20" s="63"/>
      <c r="R20" s="65"/>
      <c r="S20" s="68"/>
      <c r="T20" s="65"/>
      <c r="U20" s="47"/>
      <c r="V20" s="65"/>
      <c r="W20" s="61"/>
    </row>
    <row r="21" spans="1:24" x14ac:dyDescent="0.25">
      <c r="A21" s="86" t="s">
        <v>11</v>
      </c>
      <c r="B21" s="133"/>
      <c r="C21" s="133"/>
      <c r="D21" s="133"/>
      <c r="E21" s="133"/>
      <c r="F21" s="133"/>
      <c r="G21" s="133"/>
      <c r="H21" s="133"/>
      <c r="I21" s="134"/>
      <c r="J21" s="77">
        <v>0</v>
      </c>
      <c r="K21" s="78">
        <v>0</v>
      </c>
      <c r="L21" s="79">
        <f t="shared" si="0"/>
        <v>0</v>
      </c>
      <c r="M21" s="60"/>
      <c r="N21" s="47"/>
      <c r="O21" s="65"/>
      <c r="P21" s="81"/>
      <c r="Q21" s="63"/>
      <c r="R21" s="65"/>
      <c r="S21" s="68"/>
      <c r="T21" s="65"/>
      <c r="U21" s="47"/>
      <c r="V21" s="65"/>
      <c r="W21" s="61"/>
    </row>
    <row r="22" spans="1:24" ht="16.5" thickBot="1" x14ac:dyDescent="0.3">
      <c r="A22" s="90" t="s">
        <v>7</v>
      </c>
      <c r="B22" s="87"/>
      <c r="C22" s="87"/>
      <c r="D22" s="87"/>
      <c r="E22" s="87"/>
      <c r="F22" s="87"/>
      <c r="G22" s="87"/>
      <c r="H22" s="87"/>
      <c r="I22" s="88"/>
      <c r="J22" s="89"/>
      <c r="K22" s="89"/>
      <c r="L22" s="91">
        <f>SUM(L15:L21)</f>
        <v>8550</v>
      </c>
      <c r="M22" s="63"/>
      <c r="N22" s="129"/>
      <c r="O22" s="129"/>
      <c r="P22" s="129"/>
      <c r="Q22" s="82"/>
      <c r="R22" s="63"/>
      <c r="S22" s="65"/>
      <c r="T22" s="68"/>
      <c r="U22" s="65"/>
      <c r="V22" s="47"/>
      <c r="W22" s="65"/>
      <c r="X22" s="63"/>
    </row>
    <row r="23" spans="1:24" ht="16.5" thickTop="1" x14ac:dyDescent="0.25">
      <c r="A23" s="60"/>
      <c r="B23" s="47"/>
      <c r="C23" s="65"/>
      <c r="D23" s="47"/>
      <c r="E23" s="65"/>
      <c r="F23" s="47"/>
      <c r="G23" s="65"/>
      <c r="H23" s="47"/>
      <c r="I23" s="66"/>
      <c r="J23" s="66"/>
      <c r="K23" s="63"/>
      <c r="M23" s="63"/>
      <c r="N23" s="65"/>
      <c r="O23" s="68"/>
      <c r="P23" s="65"/>
      <c r="Q23" s="47"/>
      <c r="R23" s="65"/>
      <c r="S23" s="63"/>
    </row>
    <row r="24" spans="1:24" x14ac:dyDescent="0.25">
      <c r="A24" s="60"/>
      <c r="B24" s="47"/>
      <c r="C24" s="65"/>
      <c r="D24" s="47"/>
      <c r="E24" s="65"/>
      <c r="F24" s="47"/>
      <c r="G24" s="65"/>
      <c r="H24" s="47"/>
      <c r="I24" s="66"/>
      <c r="J24" s="66"/>
      <c r="K24" s="63"/>
      <c r="L24" s="47"/>
      <c r="M24" s="63"/>
      <c r="N24" s="65"/>
      <c r="O24" s="68"/>
      <c r="P24" s="65"/>
      <c r="Q24" s="47"/>
      <c r="R24" s="65"/>
      <c r="S24" s="63"/>
    </row>
    <row r="25" spans="1:24" x14ac:dyDescent="0.25">
      <c r="A25" s="71" t="s">
        <v>75</v>
      </c>
      <c r="B25" s="72"/>
      <c r="C25" s="73"/>
      <c r="D25" s="72"/>
      <c r="E25" s="73"/>
      <c r="F25" s="72"/>
      <c r="G25" s="73"/>
      <c r="H25" s="72"/>
      <c r="I25" s="74"/>
      <c r="J25" s="66"/>
      <c r="K25" s="63"/>
      <c r="L25" s="47"/>
      <c r="M25" s="63"/>
      <c r="N25" s="65"/>
      <c r="O25" s="68"/>
      <c r="P25" s="65"/>
      <c r="Q25" s="47"/>
      <c r="R25" s="65"/>
      <c r="S25" s="63"/>
    </row>
    <row r="26" spans="1:24" x14ac:dyDescent="0.25">
      <c r="A26" s="75" t="s">
        <v>76</v>
      </c>
      <c r="B26" s="75"/>
      <c r="C26" s="73"/>
      <c r="D26" s="75"/>
      <c r="E26" s="73"/>
      <c r="F26" s="75"/>
      <c r="G26" s="73"/>
      <c r="H26" s="75"/>
      <c r="I26" s="74"/>
      <c r="J26" s="66"/>
      <c r="K26" s="63"/>
      <c r="L26" s="63"/>
      <c r="M26" s="63"/>
      <c r="N26" s="65"/>
      <c r="O26" s="65"/>
      <c r="P26" s="63"/>
      <c r="Q26" s="63"/>
      <c r="R26" s="63"/>
      <c r="S26" s="63"/>
    </row>
    <row r="27" spans="1:24" x14ac:dyDescent="0.25">
      <c r="A27" s="75" t="s">
        <v>2</v>
      </c>
      <c r="B27" s="75"/>
      <c r="C27" s="73"/>
      <c r="D27" s="75"/>
      <c r="E27" s="73"/>
      <c r="F27" s="75"/>
      <c r="G27" s="73"/>
      <c r="H27" s="75"/>
      <c r="I27" s="75"/>
      <c r="J27" s="63"/>
      <c r="K27" s="63"/>
      <c r="L27" s="63"/>
      <c r="M27" s="63"/>
      <c r="N27" s="65"/>
      <c r="O27" s="65"/>
      <c r="P27" s="63"/>
      <c r="Q27" s="63"/>
      <c r="R27" s="63"/>
      <c r="S27" s="63"/>
    </row>
    <row r="28" spans="1:24" x14ac:dyDescent="0.25">
      <c r="A28" s="75" t="s">
        <v>3</v>
      </c>
      <c r="B28" s="75"/>
      <c r="C28" s="73"/>
      <c r="D28" s="75"/>
      <c r="E28" s="73"/>
      <c r="F28" s="75"/>
      <c r="G28" s="75"/>
      <c r="H28" s="75"/>
      <c r="I28" s="74"/>
      <c r="J28" s="63"/>
      <c r="K28" s="63"/>
      <c r="L28" s="63"/>
      <c r="M28" s="63"/>
      <c r="N28" s="65"/>
      <c r="O28" s="65"/>
      <c r="P28" s="63"/>
      <c r="Q28" s="63"/>
      <c r="R28" s="63"/>
      <c r="S28" s="63"/>
    </row>
    <row r="29" spans="1:24" x14ac:dyDescent="0.25">
      <c r="A29" s="76" t="s">
        <v>4</v>
      </c>
      <c r="B29" s="76"/>
      <c r="C29" s="76"/>
      <c r="D29" s="76"/>
      <c r="E29" s="76"/>
      <c r="F29" s="76"/>
      <c r="G29" s="76"/>
      <c r="H29" s="76"/>
      <c r="I29" s="76"/>
    </row>
    <row r="30" spans="1:24" ht="13.5" customHeight="1" x14ac:dyDescent="0.25">
      <c r="A30" s="62" t="s">
        <v>77</v>
      </c>
    </row>
    <row r="31" spans="1:24" x14ac:dyDescent="0.25">
      <c r="A31" s="62" t="s">
        <v>0</v>
      </c>
    </row>
    <row r="32" spans="1:24" x14ac:dyDescent="0.25">
      <c r="A32" s="62" t="s">
        <v>1</v>
      </c>
    </row>
    <row r="33" spans="1:1" x14ac:dyDescent="0.25">
      <c r="A33" s="62" t="s">
        <v>6</v>
      </c>
    </row>
    <row r="34" spans="1:1" x14ac:dyDescent="0.25">
      <c r="A34" s="62" t="s">
        <v>5</v>
      </c>
    </row>
  </sheetData>
  <mergeCells count="11">
    <mergeCell ref="B19:I19"/>
    <mergeCell ref="B20:I20"/>
    <mergeCell ref="B21:I21"/>
    <mergeCell ref="N22:P22"/>
    <mergeCell ref="C9:E9"/>
    <mergeCell ref="A13:L13"/>
    <mergeCell ref="A14:I14"/>
    <mergeCell ref="B15:I15"/>
    <mergeCell ref="B16:I16"/>
    <mergeCell ref="B17:I17"/>
    <mergeCell ref="B18:I18"/>
  </mergeCells>
  <pageMargins left="0.45" right="0.2" top="0.75" bottom="0.75" header="0.3" footer="0.3"/>
  <pageSetup orientation="portrait" r:id="rId1"/>
  <headerFooter>
    <oddHeader>&amp;C&amp;"-,Bold"&amp;16ATTACHMENT B &amp;"-,Regular"&amp;14
Specific Rate of Compensation (use for on call or As- Needed  contracts)
(Construction Engineering and Inspection Contracts)</oddHeader>
  </headerFooter>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pany xmlns="http://schemas.microsoft.com/sharepoint/v3">SANBAG</Company>
    <Desc xmlns="e2753b39-28a5-416c-9f4c-be6a6df04f5b">Form349 Specific Rate of Compensation Cost Proposal</Desc>
    <Signatory xmlns="e2753b39-28a5-416c-9f4c-be6a6df04f5b" xsi:nil="true"/>
    <SANBAGType xmlns="e2753b39-28a5-416c-9f4c-be6a6df04f5b">Forms</SANBAGType>
    <Year xmlns="e2753b39-28a5-416c-9f4c-be6a6df04f5b">2014</Year>
    <Form_x0020_Subject xmlns="0f4d2556-804b-4e0f-957c-5d6831192254">Contracts-Related</Form_x0020_Subject>
    <Form_x0020_Number xmlns="0f4d2556-804b-4e0f-957c-5d6831192254">351</Form_x0020_Numb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SANBAG - Excel Document" ma:contentTypeID="0x01010069193A53D2D3194FAB5E5398A09F916F02001F358709680CEF45836E8F1A83F270A1" ma:contentTypeVersion="22" ma:contentTypeDescription="" ma:contentTypeScope="" ma:versionID="cb48c0ca3e7f0043f779f72b77a1b552">
  <xsd:schema xmlns:xsd="http://www.w3.org/2001/XMLSchema" xmlns:xs="http://www.w3.org/2001/XMLSchema" xmlns:p="http://schemas.microsoft.com/office/2006/metadata/properties" xmlns:ns1="http://schemas.microsoft.com/sharepoint/v3" xmlns:ns2="e2753b39-28a5-416c-9f4c-be6a6df04f5b" xmlns:ns4="0f4d2556-804b-4e0f-957c-5d6831192254" targetNamespace="http://schemas.microsoft.com/office/2006/metadata/properties" ma:root="true" ma:fieldsID="19c1519343e110a73a500bcc2e5578f7" ns1:_="" ns2:_="" ns4:_="">
    <xsd:import namespace="http://schemas.microsoft.com/sharepoint/v3"/>
    <xsd:import namespace="e2753b39-28a5-416c-9f4c-be6a6df04f5b"/>
    <xsd:import namespace="0f4d2556-804b-4e0f-957c-5d6831192254"/>
    <xsd:element name="properties">
      <xsd:complexType>
        <xsd:sequence>
          <xsd:element name="documentManagement">
            <xsd:complexType>
              <xsd:all>
                <xsd:element ref="ns2:Desc"/>
                <xsd:element ref="ns2:SANBAGType"/>
                <xsd:element ref="ns1:Company" minOccurs="0"/>
                <xsd:element ref="ns2:Signatory" minOccurs="0"/>
                <xsd:element ref="ns2:Year" minOccurs="0"/>
                <xsd:element ref="ns4:Form_x0020_Subject"/>
                <xsd:element ref="ns4:Form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pany" ma:index="5" nillable="true" ma:displayName="Company" ma:internalName="Compan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753b39-28a5-416c-9f4c-be6a6df04f5b" elementFormDefault="qualified">
    <xsd:import namespace="http://schemas.microsoft.com/office/2006/documentManagement/types"/>
    <xsd:import namespace="http://schemas.microsoft.com/office/infopath/2007/PartnerControls"/>
    <xsd:element name="Desc" ma:index="2" ma:displayName="Desc" ma:default="" ma:internalName="Desc" ma:readOnly="false">
      <xsd:simpleType>
        <xsd:restriction base="dms:Note">
          <xsd:maxLength value="255"/>
        </xsd:restriction>
      </xsd:simpleType>
    </xsd:element>
    <xsd:element name="SANBAGType" ma:index="3" ma:displayName="SANBAG Type" ma:default="- Select One" ma:format="RadioButtons" ma:internalName="SANBAGType" ma:readOnly="false">
      <xsd:simpleType>
        <xsd:restriction base="dms:Choice">
          <xsd:enumeration value="- Select One"/>
          <xsd:enumeration value="Agendas/Agenda Items"/>
          <xsd:enumeration value="Agreements/Resolutions"/>
          <xsd:enumeration value="Correspondence"/>
          <xsd:enumeration value="E-Mail Message"/>
          <xsd:enumeration value="Minutes"/>
          <xsd:enumeration value="Tables/Spreadsheets"/>
          <xsd:enumeration value="RFP/RFB/RFI/RFQ/SOQ"/>
          <xsd:enumeration value="Forms"/>
          <xsd:enumeration value="Ordinances"/>
          <xsd:enumeration value="Plans"/>
          <xsd:enumeration value="Policies"/>
          <xsd:enumeration value="Procedures"/>
          <xsd:enumeration value="Press Releases/Alerts"/>
          <xsd:enumeration value="Presentations/Graphics"/>
          <xsd:enumeration value="Reports"/>
          <xsd:enumeration value="Working Papers &amp; Overviews"/>
        </xsd:restriction>
      </xsd:simpleType>
    </xsd:element>
    <xsd:element name="Signatory" ma:index="6" nillable="true" ma:displayName="Signatory" ma:default="" ma:internalName="Signatory">
      <xsd:simpleType>
        <xsd:restriction base="dms:Text">
          <xsd:maxLength value="255"/>
        </xsd:restriction>
      </xsd:simpleType>
    </xsd:element>
    <xsd:element name="Year" ma:index="13" nillable="true" ma:displayName="Year" ma:default="2014" ma:format="Dropdown" ma:internalName="Year">
      <xsd:simpleType>
        <xsd:restriction base="dms:Choice">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schema>
  <xsd:schema xmlns:xsd="http://www.w3.org/2001/XMLSchema" xmlns:xs="http://www.w3.org/2001/XMLSchema" xmlns:dms="http://schemas.microsoft.com/office/2006/documentManagement/types" xmlns:pc="http://schemas.microsoft.com/office/infopath/2007/PartnerControls" targetNamespace="0f4d2556-804b-4e0f-957c-5d6831192254" elementFormDefault="qualified">
    <xsd:import namespace="http://schemas.microsoft.com/office/2006/documentManagement/types"/>
    <xsd:import namespace="http://schemas.microsoft.com/office/infopath/2007/PartnerControls"/>
    <xsd:element name="Form_x0020_Subject" ma:index="14" ma:displayName="Form Subject" ma:format="RadioButtons" ma:internalName="Form_x0020_Subject">
      <xsd:simpleType>
        <xsd:restriction base="dms:Choice">
          <xsd:enumeration value="Benefits-Related"/>
          <xsd:enumeration value="Budget-Related"/>
          <xsd:enumeration value="Computer-Related"/>
          <xsd:enumeration value="Conflict of Interest"/>
          <xsd:enumeration value="Contracts-Related"/>
          <xsd:enumeration value="Finance-Related"/>
          <xsd:enumeration value="Human Resources-Related"/>
          <xsd:enumeration value="Leave"/>
          <xsd:enumeration value="Performance Evaluation"/>
          <xsd:enumeration value="Purchasing-Related"/>
          <xsd:enumeration value="Records"/>
          <xsd:enumeration value="Reimbursement to SANBAG"/>
          <xsd:enumeration value="Security-Related"/>
          <xsd:enumeration value="Travel &amp; Expenses"/>
          <xsd:enumeration value="Tuition"/>
          <xsd:enumeration value="Miscellaneous"/>
        </xsd:restriction>
      </xsd:simpleType>
    </xsd:element>
    <xsd:element name="Form_x0020_Number" ma:index="15" nillable="true" ma:displayName="Form Number" ma:decimals="0" ma:internalName="Form_x0020_Number">
      <xsd:simpleType>
        <xsd:restriction base="dms:Number">
          <xsd:maxInclusive value="9999"/>
          <xsd:minInclusive value="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4" ma:displayName="Author"/>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7EBD05-EFB3-40E1-803D-3F424A650042}">
  <ds:schemaRefs>
    <ds:schemaRef ds:uri="http://schemas.openxmlformats.org/package/2006/metadata/core-properties"/>
    <ds:schemaRef ds:uri="http://schemas.microsoft.com/office/2006/metadata/properties"/>
    <ds:schemaRef ds:uri="http://www.w3.org/XML/1998/namespace"/>
    <ds:schemaRef ds:uri="e2753b39-28a5-416c-9f4c-be6a6df04f5b"/>
    <ds:schemaRef ds:uri="http://purl.org/dc/elements/1.1/"/>
    <ds:schemaRef ds:uri="0f4d2556-804b-4e0f-957c-5d6831192254"/>
    <ds:schemaRef ds:uri="http://purl.org/dc/terms/"/>
    <ds:schemaRef ds:uri="http://schemas.microsoft.com/office/2006/documentManagement/types"/>
    <ds:schemaRef ds:uri="http://schemas.microsoft.com/office/infopath/2007/PartnerControls"/>
    <ds:schemaRef ds:uri="http://schemas.microsoft.com/sharepoint/v3"/>
    <ds:schemaRef ds:uri="http://purl.org/dc/dcmitype/"/>
  </ds:schemaRefs>
</ds:datastoreItem>
</file>

<file path=customXml/itemProps2.xml><?xml version="1.0" encoding="utf-8"?>
<ds:datastoreItem xmlns:ds="http://schemas.openxmlformats.org/officeDocument/2006/customXml" ds:itemID="{E718BC88-A522-4DFB-9955-3D46B864F6C0}">
  <ds:schemaRefs>
    <ds:schemaRef ds:uri="http://schemas.microsoft.com/sharepoint/v3/contenttype/forms"/>
  </ds:schemaRefs>
</ds:datastoreItem>
</file>

<file path=customXml/itemProps3.xml><?xml version="1.0" encoding="utf-8"?>
<ds:datastoreItem xmlns:ds="http://schemas.openxmlformats.org/officeDocument/2006/customXml" ds:itemID="{18824138-833F-48D2-8554-C05B0E22C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2753b39-28a5-416c-9f4c-be6a6df04f5b"/>
    <ds:schemaRef ds:uri="0f4d2556-804b-4e0f-957c-5d68311922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Summary Sheet</vt:lpstr>
      <vt:lpstr>Prime-Cost Proposal Example</vt:lpstr>
      <vt:lpstr>Prime-ODC Example </vt:lpstr>
      <vt:lpstr>Sub#1-Cost Proposal Example </vt:lpstr>
      <vt:lpstr>Sub#1-ODC Example  </vt:lpstr>
      <vt:lpstr>Sub#2-Cost Proposal Example </vt:lpstr>
      <vt:lpstr>Sub#2-ODC Example</vt:lpstr>
      <vt:lpstr>Sub#3-Cost Proposal Example </vt:lpstr>
      <vt:lpstr>Sub#3-ODC Example </vt:lpstr>
      <vt:lpstr>'Summary Sheet'!Print_Area</vt:lpstr>
    </vt:vector>
  </TitlesOfParts>
  <Company>SANBAG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Form349 Specific Rate of Compensation Cost Proposal</dc:title>
  <dc:creator>Kathleen Murphy Perez</dc:creator>
  <dc:description>Form349 Specific Rate of Compensation Cost Proposal</dc:description>
  <cp:lastModifiedBy>Tim Watkins</cp:lastModifiedBy>
  <cp:lastPrinted>2014-05-13T16:43:13Z</cp:lastPrinted>
  <dcterms:created xsi:type="dcterms:W3CDTF">2014-05-12T21:03:24Z</dcterms:created>
  <dcterms:modified xsi:type="dcterms:W3CDTF">2014-07-11T19:24:16Z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0x01010069193A53D2D3194FAB5E5398A09F916F02001F358709680CEF45836E8F1A83F270A1</vt:lpwstr>
  </property>
</Properties>
</file>