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dia\Desktop\"/>
    </mc:Choice>
  </mc:AlternateContent>
  <bookViews>
    <workbookView xWindow="480" yWindow="132" windowWidth="22992" windowHeight="10488"/>
  </bookViews>
  <sheets>
    <sheet name="Template MD" sheetId="1" r:id="rId1"/>
    <sheet name="LISTS" sheetId="8" r:id="rId2"/>
  </sheets>
  <definedNames>
    <definedName name="BuydownFunds">LISTS!$I$2:$I$14</definedName>
    <definedName name="FUNDING">LISTS!$I$2:$I$20</definedName>
    <definedName name="JURISDICTIONS">LISTS!$A$2:$A$17</definedName>
    <definedName name="LocalFunds">LISTS!$M$2:$M$15</definedName>
    <definedName name="PHASES">LISTS!$C$2:$C$7</definedName>
    <definedName name="PublicFunds">LISTS!$K$2:$K$18</definedName>
    <definedName name="YEARS">LISTS!$E$2:$E$28</definedName>
    <definedName name="YesNo">LISTS!$G$2:$G$3</definedName>
  </definedNames>
  <calcPr calcId="162913"/>
</workbook>
</file>

<file path=xl/calcChain.xml><?xml version="1.0" encoding="utf-8"?>
<calcChain xmlns="http://schemas.openxmlformats.org/spreadsheetml/2006/main">
  <c r="S40" i="1" l="1"/>
  <c r="S39" i="1"/>
  <c r="S38" i="1"/>
  <c r="S37" i="1"/>
  <c r="D28" i="1" l="1"/>
  <c r="E28" i="1" s="1"/>
  <c r="F36" i="1" l="1"/>
  <c r="E36" i="1"/>
  <c r="D36" i="1"/>
  <c r="R24" i="1" l="1"/>
  <c r="S24" i="1"/>
  <c r="T24" i="1"/>
  <c r="R25" i="1"/>
  <c r="U25" i="1" s="1"/>
  <c r="S25" i="1"/>
  <c r="T25" i="1"/>
  <c r="R26" i="1"/>
  <c r="S26" i="1"/>
  <c r="T26" i="1"/>
  <c r="T23" i="1"/>
  <c r="S23" i="1"/>
  <c r="R23" i="1"/>
  <c r="F27" i="1"/>
  <c r="E27" i="1"/>
  <c r="D27" i="1"/>
  <c r="U23" i="1" l="1"/>
  <c r="U24" i="1"/>
  <c r="U26" i="1"/>
  <c r="E37" i="1"/>
  <c r="D37" i="1"/>
  <c r="F37" i="1"/>
  <c r="D40" i="1"/>
  <c r="F40" i="1"/>
  <c r="E40" i="1"/>
  <c r="F39" i="1"/>
  <c r="E39" i="1"/>
  <c r="D39" i="1"/>
  <c r="F38" i="1"/>
  <c r="E38" i="1"/>
  <c r="D38" i="1"/>
  <c r="J37" i="1"/>
  <c r="E41" i="1" l="1"/>
  <c r="F41" i="1"/>
  <c r="D41" i="1"/>
  <c r="G36" i="1"/>
  <c r="J40" i="1"/>
  <c r="L39" i="1"/>
  <c r="K39" i="1"/>
  <c r="N38" i="1"/>
  <c r="M38" i="1"/>
  <c r="L38" i="1"/>
  <c r="J38" i="1"/>
  <c r="I38" i="1"/>
  <c r="M37" i="1"/>
  <c r="G38" i="1"/>
  <c r="H36" i="1"/>
  <c r="I36" i="1"/>
  <c r="J36" i="1"/>
  <c r="K36" i="1"/>
  <c r="L36" i="1"/>
  <c r="M36" i="1"/>
  <c r="N36" i="1"/>
  <c r="O36" i="1"/>
  <c r="P36" i="1"/>
  <c r="B38" i="1"/>
  <c r="G39" i="1"/>
  <c r="G40" i="1"/>
  <c r="B37" i="1"/>
  <c r="G28" i="1"/>
  <c r="I28" i="1" s="1"/>
  <c r="L28" i="1"/>
  <c r="N28" i="1" s="1"/>
  <c r="H27" i="1"/>
  <c r="I27" i="1"/>
  <c r="J27" i="1"/>
  <c r="K27" i="1"/>
  <c r="L27" i="1"/>
  <c r="M27" i="1"/>
  <c r="N27" i="1"/>
  <c r="O27" i="1"/>
  <c r="P27" i="1"/>
  <c r="G27" i="1"/>
  <c r="U27" i="1" l="1"/>
  <c r="N37" i="1"/>
  <c r="M39" i="1"/>
  <c r="L40" i="1"/>
  <c r="H37" i="1"/>
  <c r="P37" i="1"/>
  <c r="O38" i="1"/>
  <c r="N39" i="1"/>
  <c r="M40" i="1"/>
  <c r="I37" i="1"/>
  <c r="H38" i="1"/>
  <c r="P38" i="1"/>
  <c r="O39" i="1"/>
  <c r="N40" i="1"/>
  <c r="H39" i="1"/>
  <c r="O40" i="1"/>
  <c r="K37" i="1"/>
  <c r="K40" i="1"/>
  <c r="O37" i="1"/>
  <c r="P39" i="1"/>
  <c r="I39" i="1"/>
  <c r="H40" i="1"/>
  <c r="P40" i="1"/>
  <c r="L37" i="1"/>
  <c r="K38" i="1"/>
  <c r="J39" i="1"/>
  <c r="I40" i="1"/>
  <c r="B40" i="1"/>
  <c r="G37" i="1"/>
  <c r="G41" i="1" s="1"/>
  <c r="B39" i="1"/>
  <c r="R39" i="1" l="1"/>
  <c r="R38" i="1"/>
  <c r="R37" i="1"/>
  <c r="R40" i="1"/>
  <c r="B41" i="1"/>
  <c r="P41" i="1"/>
  <c r="M41" i="1"/>
  <c r="L41" i="1"/>
  <c r="H41" i="1"/>
  <c r="O41" i="1"/>
  <c r="I41" i="1"/>
  <c r="N41" i="1"/>
  <c r="K41" i="1"/>
  <c r="J41" i="1"/>
  <c r="A35" i="1"/>
  <c r="C39" i="1" s="1"/>
  <c r="R41" i="1" l="1"/>
  <c r="C38" i="1"/>
  <c r="C37" i="1"/>
  <c r="C40" i="1"/>
  <c r="B27" i="1"/>
  <c r="C26" i="1"/>
  <c r="C25" i="1"/>
  <c r="C24" i="1"/>
  <c r="C23" i="1"/>
</calcChain>
</file>

<file path=xl/sharedStrings.xml><?xml version="1.0" encoding="utf-8"?>
<sst xmlns="http://schemas.openxmlformats.org/spreadsheetml/2006/main" count="149" uniqueCount="126">
  <si>
    <t>PROJECT NAME:</t>
  </si>
  <si>
    <t>PROJECT LIMITS:</t>
  </si>
  <si>
    <t>PROJECT DESCRIPTION:</t>
  </si>
  <si>
    <t>PROJECT SCHEDULE</t>
  </si>
  <si>
    <t>PA&amp;ED</t>
  </si>
  <si>
    <t>PSE</t>
  </si>
  <si>
    <t>ROW</t>
  </si>
  <si>
    <t>CONST</t>
  </si>
  <si>
    <t>BEGIN</t>
  </si>
  <si>
    <t>END</t>
  </si>
  <si>
    <t>PROJECT FUNDING</t>
  </si>
  <si>
    <t>PHASE %</t>
  </si>
  <si>
    <t>PROJECT INFO</t>
  </si>
  <si>
    <t>TOTAL PHASE COST</t>
  </si>
  <si>
    <t>PHASE</t>
  </si>
  <si>
    <t>check (must be $0)</t>
  </si>
  <si>
    <t>ESTIMATED TOTAL PROJECT COST</t>
  </si>
  <si>
    <t>JURISDICTION:</t>
  </si>
  <si>
    <t>COMPLETE FOR USE:</t>
  </si>
  <si>
    <t>CURRENT PHASE:</t>
  </si>
  <si>
    <t>PS&amp;E</t>
  </si>
  <si>
    <t>JURISDICTION</t>
  </si>
  <si>
    <t>ADELANTO</t>
  </si>
  <si>
    <t>APPLE VALLEY</t>
  </si>
  <si>
    <t>HESPERIA</t>
  </si>
  <si>
    <t>VICTORVILLE</t>
  </si>
  <si>
    <t>BARSTOW</t>
  </si>
  <si>
    <t>NEEDLES</t>
  </si>
  <si>
    <t>TWENTYNINE PALMS</t>
  </si>
  <si>
    <t>YUCCA VALLEY</t>
  </si>
  <si>
    <t>BIG BEAR</t>
  </si>
  <si>
    <t>COUNTY OF SB - COLORADO RIVER</t>
  </si>
  <si>
    <t>COUNTY OF SB - MORONGO BASIN</t>
  </si>
  <si>
    <t>COUNTY OF SB - MOUNTAINS</t>
  </si>
  <si>
    <t>COUNTY OF SB - NORTH DESERT</t>
  </si>
  <si>
    <t>COUNTY OF SB - VICTOR VALLEY</t>
  </si>
  <si>
    <t>CALTRANS</t>
  </si>
  <si>
    <t>YEAR</t>
  </si>
  <si>
    <t>STP</t>
  </si>
  <si>
    <t>HBP</t>
  </si>
  <si>
    <t>HSIP</t>
  </si>
  <si>
    <t>CITY LOCAL</t>
  </si>
  <si>
    <t>COUNTY LOCAL</t>
  </si>
  <si>
    <t>DEMO</t>
  </si>
  <si>
    <t>FED EARMARK</t>
  </si>
  <si>
    <t>COMPLETED</t>
  </si>
  <si>
    <t>PLANNING</t>
  </si>
  <si>
    <t>CON</t>
  </si>
  <si>
    <t>SBCTA</t>
  </si>
  <si>
    <t>MEASURE I</t>
  </si>
  <si>
    <t>HIP</t>
  </si>
  <si>
    <t>PUBLIC SHARE</t>
  </si>
  <si>
    <t>NEXUS check</t>
  </si>
  <si>
    <t>COST ESCALATION INFO</t>
  </si>
  <si>
    <t>Cost Est Year</t>
  </si>
  <si>
    <t>PA&amp;ED Year</t>
  </si>
  <si>
    <t>PSE Year</t>
  </si>
  <si>
    <t>ROW Year</t>
  </si>
  <si>
    <t>CONST Year</t>
  </si>
  <si>
    <t>% Escalation</t>
  </si>
  <si>
    <t>Escalate Cost?</t>
  </si>
  <si>
    <t>TABLE 1</t>
  </si>
  <si>
    <t>TABLE 2</t>
  </si>
  <si>
    <t>NOTE:  For the 10 Year Plan, SBCTA will escalate costs provided by agency based on midpoint year(s) by phase.</t>
  </si>
  <si>
    <t>SHOPP</t>
  </si>
  <si>
    <t>UNFUNDED</t>
  </si>
  <si>
    <t>DIF LOAN</t>
  </si>
  <si>
    <t>ESCALATED PROJECT FUNDING (calculates based on project schedule)</t>
  </si>
  <si>
    <t>Begin 2021 TYP</t>
  </si>
  <si>
    <t>Nexus Public Share %</t>
  </si>
  <si>
    <t>Nexus Develop Share %</t>
  </si>
  <si>
    <t>LEAD AGENCY FOR PHASE</t>
  </si>
  <si>
    <t>ESCALATED TOTAL</t>
  </si>
  <si>
    <t>Yes/No</t>
  </si>
  <si>
    <t>Yes</t>
  </si>
  <si>
    <t>No</t>
  </si>
  <si>
    <t>LOCAL SHARE</t>
  </si>
  <si>
    <t>TOTAL BUYDOWN</t>
  </si>
  <si>
    <t>TOTAL PUBLIC</t>
  </si>
  <si>
    <t>TOTAL LOCAL</t>
  </si>
  <si>
    <t>BUY DOWN TOTAL PROJECT</t>
  </si>
  <si>
    <t>PUBLIC SHARE FUNDING</t>
  </si>
  <si>
    <t>LOCAL SHARE FUNDING</t>
  </si>
  <si>
    <t>ATP Caltrans</t>
  </si>
  <si>
    <t>CMAQ</t>
  </si>
  <si>
    <t>BIA</t>
  </si>
  <si>
    <t>CMIA</t>
  </si>
  <si>
    <t>DIF CITY</t>
  </si>
  <si>
    <t>IMD</t>
  </si>
  <si>
    <t>INFRA</t>
  </si>
  <si>
    <t>DIF COUNTY</t>
  </si>
  <si>
    <t>PNRS</t>
  </si>
  <si>
    <t>LPP (non-comp)</t>
  </si>
  <si>
    <t>PUC</t>
  </si>
  <si>
    <t>DOD</t>
  </si>
  <si>
    <t>RAILROAD CONTRIB</t>
  </si>
  <si>
    <t>SCCP-SBCTA</t>
  </si>
  <si>
    <t>HUD</t>
  </si>
  <si>
    <t>SCCP Caltrans</t>
  </si>
  <si>
    <t>SLPP (non comp)</t>
  </si>
  <si>
    <t>STIP-RIP</t>
  </si>
  <si>
    <t>LPP (comp)</t>
  </si>
  <si>
    <t>STIP-IIP</t>
  </si>
  <si>
    <t>SLPP (comp)</t>
  </si>
  <si>
    <t>TCRP</t>
  </si>
  <si>
    <t>TCEP-SBCTA</t>
  </si>
  <si>
    <t>TCEP (comp)</t>
  </si>
  <si>
    <t>TIGER (Local lead)</t>
  </si>
  <si>
    <t>TCIF</t>
  </si>
  <si>
    <t>TDA</t>
  </si>
  <si>
    <t>TEA</t>
  </si>
  <si>
    <t>TOTAL COST BUYDOWN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</si>
  <si>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</si>
  <si>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</si>
  <si>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</si>
  <si>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</si>
  <si>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</si>
  <si>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</si>
  <si>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</si>
  <si>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</si>
  <si>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</si>
  <si>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11</t>
  </si>
  <si>
    <t xml:space="preserve">LAST UPDATE: </t>
  </si>
  <si>
    <t>Use Federal funds?</t>
  </si>
  <si>
    <t>Notes:</t>
  </si>
  <si>
    <t>Non-Eligible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</si>
</sst>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0" xfId="0" applyFont="1" applyAlignment="1" applyProtection="1">
      <alignment horizontal="right"/>
    </xf>
    <xf numFmtId="0" fontId="0" fillId="0" borderId="0" xfId="0" applyProtection="1"/>
    <xf numFmtId="0" fontId="5" fillId="0" borderId="4" xfId="0" applyFont="1" applyBorder="1" applyAlignment="1" applyProtection="1"/>
    <xf numFmtId="0" fontId="0" fillId="0" borderId="0" xfId="0" applyFill="1" applyBorder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0" fillId="0" borderId="1" xfId="0" applyBorder="1" applyProtection="1"/>
    <xf numFmtId="0" fontId="6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164" fontId="4" fillId="0" borderId="0" xfId="0" applyNumberFormat="1" applyFo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/>
    </xf>
    <xf numFmtId="10" fontId="4" fillId="0" borderId="0" xfId="0" applyNumberFormat="1" applyFont="1" applyProtection="1"/>
    <xf numFmtId="6" fontId="0" fillId="2" borderId="1" xfId="0" applyNumberFormat="1" applyFill="1" applyBorder="1" applyProtection="1">
      <protection locked="0"/>
    </xf>
    <xf numFmtId="6" fontId="0" fillId="2" borderId="2" xfId="0" applyNumberFormat="1" applyFill="1" applyBorder="1" applyProtection="1">
      <protection locked="0"/>
    </xf>
    <xf numFmtId="6" fontId="4" fillId="0" borderId="0" xfId="0" applyNumberFormat="1" applyFont="1" applyProtection="1"/>
    <xf numFmtId="6" fontId="4" fillId="0" borderId="0" xfId="0" applyNumberFormat="1" applyFont="1" applyAlignment="1" applyProtection="1">
      <alignment horizontal="center"/>
    </xf>
    <xf numFmtId="1" fontId="0" fillId="0" borderId="8" xfId="0" applyNumberFormat="1" applyFill="1" applyBorder="1" applyAlignment="1" applyProtection="1">
      <alignment horizontal="center"/>
    </xf>
    <xf numFmtId="0" fontId="2" fillId="0" borderId="0" xfId="0" applyFont="1" applyProtection="1"/>
    <xf numFmtId="49" fontId="0" fillId="0" borderId="1" xfId="0" applyNumberFormat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6" fontId="4" fillId="0" borderId="0" xfId="0" applyNumberFormat="1" applyFont="1" applyAlignment="1" applyProtection="1">
      <alignment horizontal="right"/>
    </xf>
    <xf numFmtId="0" fontId="2" fillId="0" borderId="2" xfId="0" applyFont="1" applyFill="1" applyBorder="1" applyAlignment="1" applyProtection="1">
      <alignment horizontal="center"/>
    </xf>
    <xf numFmtId="6" fontId="0" fillId="0" borderId="1" xfId="0" applyNumberFormat="1" applyFill="1" applyBorder="1" applyProtection="1"/>
    <xf numFmtId="6" fontId="0" fillId="0" borderId="2" xfId="0" applyNumberFormat="1" applyFill="1" applyBorder="1" applyProtection="1"/>
    <xf numFmtId="0" fontId="0" fillId="0" borderId="1" xfId="0" applyBorder="1" applyAlignment="1">
      <alignment horizontal="center"/>
    </xf>
    <xf numFmtId="0" fontId="0" fillId="0" borderId="0" xfId="0" applyFont="1" applyBorder="1" applyAlignment="1" applyProtection="1"/>
    <xf numFmtId="6" fontId="0" fillId="0" borderId="15" xfId="0" applyNumberFormat="1" applyFill="1" applyBorder="1" applyProtection="1"/>
    <xf numFmtId="6" fontId="0" fillId="0" borderId="16" xfId="0" applyNumberFormat="1" applyFill="1" applyBorder="1" applyProtection="1"/>
    <xf numFmtId="6" fontId="2" fillId="0" borderId="6" xfId="0" applyNumberFormat="1" applyFont="1" applyBorder="1" applyAlignment="1" applyProtection="1"/>
    <xf numFmtId="0" fontId="2" fillId="0" borderId="6" xfId="0" applyFont="1" applyBorder="1" applyAlignment="1" applyProtection="1">
      <alignment horizontal="right" wrapText="1"/>
    </xf>
    <xf numFmtId="0" fontId="0" fillId="0" borderId="15" xfId="0" applyBorder="1" applyProtection="1"/>
    <xf numFmtId="0" fontId="8" fillId="0" borderId="13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9" fontId="0" fillId="0" borderId="2" xfId="1" applyFont="1" applyBorder="1" applyProtection="1"/>
    <xf numFmtId="49" fontId="0" fillId="0" borderId="17" xfId="0" applyNumberFormat="1" applyBorder="1" applyAlignment="1" applyProtection="1">
      <alignment horizontal="center"/>
    </xf>
    <xf numFmtId="49" fontId="0" fillId="0" borderId="18" xfId="0" applyNumberFormat="1" applyBorder="1" applyAlignment="1" applyProtection="1">
      <alignment horizontal="center"/>
    </xf>
    <xf numFmtId="49" fontId="0" fillId="0" borderId="19" xfId="0" applyNumberFormat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6" fontId="0" fillId="2" borderId="21" xfId="0" applyNumberFormat="1" applyFill="1" applyBorder="1" applyProtection="1">
      <protection locked="0"/>
    </xf>
    <xf numFmtId="6" fontId="0" fillId="2" borderId="22" xfId="0" applyNumberFormat="1" applyFill="1" applyBorder="1" applyProtection="1">
      <protection locked="0"/>
    </xf>
    <xf numFmtId="6" fontId="0" fillId="2" borderId="23" xfId="0" applyNumberFormat="1" applyFill="1" applyBorder="1" applyProtection="1">
      <protection locked="0"/>
    </xf>
    <xf numFmtId="6" fontId="0" fillId="2" borderId="15" xfId="0" applyNumberFormat="1" applyFill="1" applyBorder="1" applyProtection="1">
      <protection locked="0"/>
    </xf>
    <xf numFmtId="6" fontId="0" fillId="2" borderId="16" xfId="0" applyNumberFormat="1" applyFill="1" applyBorder="1" applyProtection="1">
      <protection locked="0"/>
    </xf>
    <xf numFmtId="6" fontId="0" fillId="2" borderId="24" xfId="0" applyNumberForma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2" fillId="7" borderId="25" xfId="0" applyFont="1" applyFill="1" applyBorder="1" applyAlignment="1" applyProtection="1">
      <alignment horizontal="center" vertical="center" wrapText="1"/>
    </xf>
    <xf numFmtId="6" fontId="0" fillId="0" borderId="0" xfId="0" applyNumberFormat="1" applyProtection="1"/>
    <xf numFmtId="1" fontId="0" fillId="0" borderId="26" xfId="0" applyNumberFormat="1" applyFill="1" applyBorder="1" applyAlignment="1" applyProtection="1">
      <alignment horizontal="center"/>
    </xf>
    <xf numFmtId="1" fontId="0" fillId="0" borderId="27" xfId="0" applyNumberFormat="1" applyFill="1" applyBorder="1" applyAlignment="1" applyProtection="1">
      <alignment horizontal="center"/>
    </xf>
    <xf numFmtId="0" fontId="0" fillId="0" borderId="1" xfId="0" applyBorder="1"/>
    <xf numFmtId="0" fontId="0" fillId="0" borderId="0" xfId="0" applyFill="1"/>
    <xf numFmtId="0" fontId="0" fillId="0" borderId="0" xfId="0" applyFill="1" applyBorder="1"/>
    <xf numFmtId="0" fontId="8" fillId="0" borderId="0" xfId="0" applyFont="1" applyFill="1"/>
    <xf numFmtId="0" fontId="0" fillId="0" borderId="2" xfId="0" applyBorder="1" applyAlignment="1" applyProtection="1"/>
    <xf numFmtId="0" fontId="0" fillId="0" borderId="3" xfId="0" applyBorder="1" applyAlignment="1" applyProtection="1"/>
    <xf numFmtId="164" fontId="0" fillId="2" borderId="2" xfId="0" applyNumberFormat="1" applyFill="1" applyBorder="1" applyAlignment="1" applyProtection="1">
      <protection locked="0"/>
    </xf>
    <xf numFmtId="0" fontId="0" fillId="0" borderId="3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5" fillId="5" borderId="2" xfId="0" applyFont="1" applyFill="1" applyBorder="1" applyAlignment="1" applyProtection="1"/>
    <xf numFmtId="0" fontId="5" fillId="5" borderId="4" xfId="0" applyFont="1" applyFill="1" applyBorder="1" applyAlignment="1" applyProtection="1"/>
    <xf numFmtId="0" fontId="5" fillId="5" borderId="3" xfId="0" applyFont="1" applyFill="1" applyBorder="1" applyAlignment="1" applyProtection="1"/>
    <xf numFmtId="0" fontId="0" fillId="0" borderId="27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0" fillId="0" borderId="13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9" fontId="0" fillId="0" borderId="16" xfId="1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49" fontId="0" fillId="0" borderId="21" xfId="0" applyNumberFormat="1" applyBorder="1" applyAlignment="1" applyProtection="1">
      <alignment horizontal="center"/>
    </xf>
    <xf numFmtId="49" fontId="0" fillId="0" borderId="22" xfId="0" applyNumberFormat="1" applyBorder="1" applyAlignment="1" applyProtection="1">
      <alignment horizontal="center"/>
    </xf>
    <xf numFmtId="6" fontId="0" fillId="0" borderId="21" xfId="0" applyNumberFormat="1" applyFill="1" applyBorder="1" applyProtection="1"/>
    <xf numFmtId="6" fontId="0" fillId="0" borderId="22" xfId="0" applyNumberFormat="1" applyFill="1" applyBorder="1" applyProtection="1"/>
    <xf numFmtId="6" fontId="0" fillId="0" borderId="23" xfId="0" applyNumberFormat="1" applyFill="1" applyBorder="1" applyProtection="1"/>
    <xf numFmtId="6" fontId="0" fillId="0" borderId="24" xfId="0" applyNumberFormat="1" applyFill="1" applyBorder="1" applyProtection="1"/>
    <xf numFmtId="0" fontId="0" fillId="0" borderId="19" xfId="0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Fill="1" applyBorder="1" applyAlignment="1" applyProtection="1"/>
    <xf numFmtId="0" fontId="0" fillId="2" borderId="3" xfId="0" applyFill="1" applyBorder="1" applyAlignment="1" applyProtection="1"/>
    <xf numFmtId="165" fontId="3" fillId="9" borderId="7" xfId="1" applyNumberFormat="1" applyFont="1" applyFill="1" applyBorder="1" applyAlignment="1" applyProtection="1">
      <alignment horizontal="center"/>
    </xf>
    <xf numFmtId="164" fontId="0" fillId="2" borderId="3" xfId="0" applyNumberFormat="1" applyFill="1" applyBorder="1" applyAlignment="1" applyProtection="1"/>
    <xf numFmtId="49" fontId="3" fillId="2" borderId="21" xfId="0" applyNumberFormat="1" applyFont="1" applyFill="1" applyBorder="1" applyAlignment="1" applyProtection="1">
      <alignment horizontal="center" vertical="center" wrapText="1"/>
    </xf>
    <xf numFmtId="10" fontId="0" fillId="0" borderId="6" xfId="1" applyNumberFormat="1" applyFon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0" fontId="4" fillId="4" borderId="0" xfId="1" applyNumberFormat="1" applyFont="1" applyFill="1" applyProtection="1"/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14" fontId="9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2" xfId="0" applyNumberFormat="1" applyFill="1" applyBorder="1" applyAlignment="1" applyProtection="1">
      <alignment horizontal="center"/>
    </xf>
    <xf numFmtId="164" fontId="0" fillId="0" borderId="3" xfId="0" applyNumberFormat="1" applyFill="1" applyBorder="1" applyAlignment="1" applyProtection="1">
      <alignment horizontal="center"/>
    </xf>
    <xf numFmtId="0" fontId="2" fillId="6" borderId="10" xfId="0" applyFont="1" applyFill="1" applyBorder="1" applyAlignment="1" applyProtection="1">
      <alignment horizontal="center"/>
    </xf>
    <xf numFmtId="0" fontId="2" fillId="6" borderId="11" xfId="0" applyFont="1" applyFill="1" applyBorder="1" applyAlignment="1" applyProtection="1">
      <alignment horizontal="center"/>
    </xf>
    <xf numFmtId="0" fontId="2" fillId="6" borderId="12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center"/>
    </xf>
    <xf numFmtId="0" fontId="2" fillId="8" borderId="11" xfId="0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/>
    </xf>
    <xf numFmtId="0" fontId="2" fillId="7" borderId="11" xfId="0" applyFont="1" applyFill="1" applyBorder="1" applyAlignment="1" applyProtection="1">
      <alignment horizontal="center"/>
    </xf>
    <xf numFmtId="0" fontId="2" fillId="7" borderId="12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showRuler="0" zoomScale="90" zoomScaleNormal="90" workbookViewId="0">
      <selection activeCell="B1" sqref="B1:D1"/>
    </sheetView>
  </sheetViews>
  <sheetFormatPr defaultColWidth="9.109375" defaultRowHeight="14.4" x14ac:dyDescent="0.3"/>
  <cols>
    <col min="1" max="1" width="21.88671875" style="4" customWidth="1"/>
    <col min="2" max="2" width="13.109375" style="4" customWidth="1"/>
    <col min="3" max="3" width="12.6640625" style="4" customWidth="1"/>
    <col min="4" max="16" width="11.6640625" style="4" customWidth="1"/>
    <col min="17" max="17" width="2.6640625" style="4" customWidth="1"/>
    <col min="18" max="20" width="13.6640625" style="4" customWidth="1"/>
    <col min="21" max="21" width="10.33203125" style="4" bestFit="1" customWidth="1"/>
    <col min="22" max="16384" width="9.109375" style="4"/>
  </cols>
  <sheetData>
    <row r="1" spans="1:16" x14ac:dyDescent="0.3">
      <c r="A1" s="3" t="s">
        <v>17</v>
      </c>
      <c r="B1" s="107"/>
      <c r="C1" s="107"/>
      <c r="D1" s="107"/>
      <c r="H1" s="103" t="s">
        <v>122</v>
      </c>
      <c r="I1" s="105"/>
    </row>
    <row r="2" spans="1:16" ht="15" x14ac:dyDescent="0.25">
      <c r="A2" s="3" t="s">
        <v>0</v>
      </c>
      <c r="B2" s="91"/>
      <c r="C2" s="93"/>
      <c r="D2" s="93"/>
      <c r="E2" s="93"/>
      <c r="F2" s="93"/>
      <c r="G2" s="93"/>
      <c r="H2" s="93"/>
      <c r="I2" s="94"/>
    </row>
    <row r="3" spans="1:16" ht="15" x14ac:dyDescent="0.25">
      <c r="B3" s="5"/>
      <c r="C3" s="5"/>
      <c r="D3" s="5"/>
      <c r="E3" s="5"/>
      <c r="F3" s="5"/>
      <c r="G3" s="5"/>
      <c r="H3" s="5"/>
      <c r="I3" s="5"/>
    </row>
    <row r="4" spans="1:16" ht="15" x14ac:dyDescent="0.25">
      <c r="A4" s="109" t="s">
        <v>12</v>
      </c>
      <c r="B4" s="109"/>
      <c r="C4" s="109"/>
      <c r="D4" s="109"/>
      <c r="E4" s="109"/>
      <c r="F4" s="109"/>
      <c r="G4" s="109"/>
      <c r="H4" s="109"/>
      <c r="I4" s="109"/>
    </row>
    <row r="5" spans="1:16" x14ac:dyDescent="0.3">
      <c r="A5" s="4" t="s">
        <v>1</v>
      </c>
      <c r="B5" s="108"/>
      <c r="C5" s="108"/>
      <c r="D5" s="108"/>
      <c r="E5" s="108"/>
      <c r="F5" s="108"/>
      <c r="G5" s="108"/>
      <c r="H5" s="108"/>
      <c r="I5" s="108"/>
      <c r="K5" s="103" t="s">
        <v>123</v>
      </c>
      <c r="L5" s="106" t="s">
        <v>74</v>
      </c>
    </row>
    <row r="6" spans="1:16" ht="15" x14ac:dyDescent="0.25">
      <c r="A6" s="4" t="s">
        <v>2</v>
      </c>
      <c r="B6" s="108"/>
      <c r="C6" s="108"/>
      <c r="D6" s="108"/>
      <c r="E6" s="108"/>
      <c r="F6" s="108"/>
      <c r="G6" s="108"/>
      <c r="H6" s="108"/>
      <c r="I6" s="108"/>
    </row>
    <row r="7" spans="1:16" ht="15" x14ac:dyDescent="0.25">
      <c r="A7" s="4" t="s">
        <v>19</v>
      </c>
      <c r="B7" s="114"/>
      <c r="C7" s="114"/>
      <c r="D7" s="6"/>
      <c r="E7" s="6"/>
      <c r="F7" s="6"/>
      <c r="G7" s="6"/>
      <c r="H7" s="6"/>
      <c r="I7" s="6"/>
    </row>
    <row r="8" spans="1:16" ht="15" x14ac:dyDescent="0.25">
      <c r="A8" s="4" t="s">
        <v>18</v>
      </c>
      <c r="B8" s="92"/>
      <c r="C8" s="6"/>
      <c r="D8" s="6"/>
      <c r="E8" s="6"/>
      <c r="F8" s="6"/>
      <c r="G8" s="6"/>
      <c r="H8" s="6"/>
      <c r="I8" s="6"/>
    </row>
    <row r="9" spans="1:16" ht="15" x14ac:dyDescent="0.25">
      <c r="F9" s="6"/>
      <c r="G9" s="6"/>
      <c r="H9" s="6"/>
      <c r="I9" s="6"/>
    </row>
    <row r="11" spans="1:16" ht="15" x14ac:dyDescent="0.25">
      <c r="A11" s="111" t="s">
        <v>3</v>
      </c>
      <c r="B11" s="112"/>
      <c r="C11" s="113"/>
      <c r="E11" s="111" t="s">
        <v>71</v>
      </c>
      <c r="F11" s="112"/>
      <c r="G11" s="113"/>
    </row>
    <row r="12" spans="1:16" x14ac:dyDescent="0.3">
      <c r="A12" s="7" t="s">
        <v>14</v>
      </c>
      <c r="B12" s="7" t="s">
        <v>8</v>
      </c>
      <c r="C12" s="7" t="s">
        <v>9</v>
      </c>
    </row>
    <row r="13" spans="1:16" x14ac:dyDescent="0.3">
      <c r="A13" s="8" t="s">
        <v>4</v>
      </c>
      <c r="B13" s="1"/>
      <c r="C13" s="1"/>
      <c r="E13" s="110"/>
      <c r="F13" s="110"/>
      <c r="G13" s="110"/>
      <c r="H13" s="104" t="s">
        <v>124</v>
      </c>
      <c r="I13" s="115"/>
      <c r="J13" s="115"/>
      <c r="K13" s="115"/>
      <c r="L13" s="115"/>
      <c r="M13" s="115"/>
      <c r="N13" s="115"/>
      <c r="O13" s="115"/>
      <c r="P13" s="115"/>
    </row>
    <row r="14" spans="1:16" x14ac:dyDescent="0.3">
      <c r="A14" s="8" t="s">
        <v>5</v>
      </c>
      <c r="B14" s="1"/>
      <c r="C14" s="1"/>
      <c r="E14" s="110"/>
      <c r="F14" s="110"/>
      <c r="G14" s="110"/>
      <c r="I14" s="115"/>
      <c r="J14" s="115"/>
      <c r="K14" s="115"/>
      <c r="L14" s="115"/>
      <c r="M14" s="115"/>
      <c r="N14" s="115"/>
      <c r="O14" s="115"/>
      <c r="P14" s="115"/>
    </row>
    <row r="15" spans="1:16" x14ac:dyDescent="0.3">
      <c r="A15" s="8" t="s">
        <v>6</v>
      </c>
      <c r="B15" s="1"/>
      <c r="C15" s="1"/>
      <c r="E15" s="110"/>
      <c r="F15" s="110"/>
      <c r="G15" s="110"/>
      <c r="I15" s="115"/>
      <c r="J15" s="115"/>
      <c r="K15" s="115"/>
      <c r="L15" s="115"/>
      <c r="M15" s="115"/>
      <c r="N15" s="115"/>
      <c r="O15" s="115"/>
      <c r="P15" s="115"/>
    </row>
    <row r="16" spans="1:16" x14ac:dyDescent="0.3">
      <c r="A16" s="8" t="s">
        <v>7</v>
      </c>
      <c r="B16" s="1"/>
      <c r="C16" s="1"/>
      <c r="E16" s="110"/>
      <c r="F16" s="110"/>
      <c r="G16" s="110"/>
      <c r="I16" s="115"/>
      <c r="J16" s="115"/>
      <c r="K16" s="115"/>
      <c r="L16" s="115"/>
      <c r="M16" s="115"/>
      <c r="N16" s="115"/>
      <c r="O16" s="115"/>
      <c r="P16" s="115"/>
    </row>
    <row r="18" spans="1:21" ht="15" x14ac:dyDescent="0.25">
      <c r="A18" s="26" t="s">
        <v>61</v>
      </c>
      <c r="B18" s="111" t="s">
        <v>10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3"/>
    </row>
    <row r="19" spans="1:21" ht="15.75" thickBot="1" x14ac:dyDescent="0.3">
      <c r="A19" s="22"/>
      <c r="G19" s="38" t="s">
        <v>69</v>
      </c>
      <c r="H19" s="38"/>
      <c r="I19" s="95"/>
      <c r="J19" s="10"/>
      <c r="K19" s="10"/>
      <c r="L19" s="36" t="s">
        <v>70</v>
      </c>
      <c r="M19" s="37"/>
      <c r="N19" s="95"/>
    </row>
    <row r="20" spans="1:21" ht="15.75" thickBot="1" x14ac:dyDescent="0.3">
      <c r="A20" s="63" t="s">
        <v>16</v>
      </c>
      <c r="B20" s="64"/>
      <c r="D20" s="121" t="s">
        <v>111</v>
      </c>
      <c r="E20" s="122"/>
      <c r="F20" s="123"/>
      <c r="G20" s="118" t="s">
        <v>51</v>
      </c>
      <c r="H20" s="119"/>
      <c r="I20" s="119"/>
      <c r="J20" s="119"/>
      <c r="K20" s="120"/>
      <c r="L20" s="124" t="s">
        <v>76</v>
      </c>
      <c r="M20" s="125"/>
      <c r="N20" s="125"/>
      <c r="O20" s="125"/>
      <c r="P20" s="126"/>
    </row>
    <row r="21" spans="1:21" ht="15.75" thickBot="1" x14ac:dyDescent="0.3">
      <c r="A21" s="65"/>
      <c r="B21" s="96"/>
      <c r="D21" s="40">
        <v>1</v>
      </c>
      <c r="E21" s="41">
        <v>2</v>
      </c>
      <c r="F21" s="43">
        <v>3</v>
      </c>
      <c r="G21" s="40" t="s">
        <v>112</v>
      </c>
      <c r="H21" s="41" t="s">
        <v>113</v>
      </c>
      <c r="I21" s="41" t="s">
        <v>114</v>
      </c>
      <c r="J21" s="42" t="s">
        <v>115</v>
      </c>
      <c r="K21" s="43" t="s">
        <v>116</v>
      </c>
      <c r="L21" s="40" t="s">
        <v>117</v>
      </c>
      <c r="M21" s="41" t="s">
        <v>118</v>
      </c>
      <c r="N21" s="41" t="s">
        <v>121</v>
      </c>
      <c r="O21" s="41" t="s">
        <v>119</v>
      </c>
      <c r="P21" s="43" t="s">
        <v>120</v>
      </c>
    </row>
    <row r="22" spans="1:21" s="11" customFormat="1" ht="29.4" thickBot="1" x14ac:dyDescent="0.35">
      <c r="B22" s="12" t="s">
        <v>13</v>
      </c>
      <c r="C22" s="12" t="s">
        <v>11</v>
      </c>
      <c r="D22" s="44"/>
      <c r="E22" s="24"/>
      <c r="F22" s="45"/>
      <c r="G22" s="97" t="s">
        <v>49</v>
      </c>
      <c r="H22" s="24"/>
      <c r="I22" s="24"/>
      <c r="J22" s="24"/>
      <c r="K22" s="45"/>
      <c r="L22" s="44"/>
      <c r="M22" s="24"/>
      <c r="N22" s="24"/>
      <c r="O22" s="24"/>
      <c r="P22" s="45"/>
      <c r="R22" s="53" t="s">
        <v>77</v>
      </c>
      <c r="S22" s="54" t="s">
        <v>78</v>
      </c>
      <c r="T22" s="55" t="s">
        <v>79</v>
      </c>
    </row>
    <row r="23" spans="1:21" ht="15" x14ac:dyDescent="0.25">
      <c r="A23" s="8" t="s">
        <v>4</v>
      </c>
      <c r="B23" s="2"/>
      <c r="C23" s="39" t="e">
        <f>B23/$A$21</f>
        <v>#DIV/0!</v>
      </c>
      <c r="D23" s="46"/>
      <c r="E23" s="17"/>
      <c r="F23" s="47"/>
      <c r="G23" s="46"/>
      <c r="H23" s="17"/>
      <c r="I23" s="17"/>
      <c r="J23" s="18"/>
      <c r="K23" s="47"/>
      <c r="L23" s="46"/>
      <c r="M23" s="17"/>
      <c r="N23" s="17"/>
      <c r="O23" s="17"/>
      <c r="P23" s="47"/>
      <c r="R23" s="56">
        <f>SUM(D23:F23)</f>
        <v>0</v>
      </c>
      <c r="S23" s="56">
        <f>SUM(G23:K23)</f>
        <v>0</v>
      </c>
      <c r="T23" s="56">
        <f>SUM(L23:P23)</f>
        <v>0</v>
      </c>
      <c r="U23" s="19">
        <f>B23-R23-S23-T23</f>
        <v>0</v>
      </c>
    </row>
    <row r="24" spans="1:21" ht="15" x14ac:dyDescent="0.25">
      <c r="A24" s="8" t="s">
        <v>5</v>
      </c>
      <c r="B24" s="2"/>
      <c r="C24" s="39" t="e">
        <f>B24/$A$21</f>
        <v>#DIV/0!</v>
      </c>
      <c r="D24" s="46"/>
      <c r="E24" s="17"/>
      <c r="F24" s="47"/>
      <c r="G24" s="46"/>
      <c r="H24" s="17"/>
      <c r="I24" s="17"/>
      <c r="J24" s="18"/>
      <c r="K24" s="47"/>
      <c r="L24" s="46"/>
      <c r="M24" s="17"/>
      <c r="N24" s="17"/>
      <c r="O24" s="17"/>
      <c r="P24" s="47"/>
      <c r="R24" s="56">
        <f t="shared" ref="R24:R26" si="0">SUM(D24:F24)</f>
        <v>0</v>
      </c>
      <c r="S24" s="56">
        <f t="shared" ref="S24:S26" si="1">SUM(G24:K24)</f>
        <v>0</v>
      </c>
      <c r="T24" s="56">
        <f t="shared" ref="T24:T26" si="2">SUM(L24:P24)</f>
        <v>0</v>
      </c>
      <c r="U24" s="19">
        <f t="shared" ref="U24:U26" si="3">B24-R24-S24-T24</f>
        <v>0</v>
      </c>
    </row>
    <row r="25" spans="1:21" ht="15" x14ac:dyDescent="0.25">
      <c r="A25" s="8" t="s">
        <v>6</v>
      </c>
      <c r="B25" s="2"/>
      <c r="C25" s="39" t="e">
        <f>B25/$A$21</f>
        <v>#DIV/0!</v>
      </c>
      <c r="D25" s="46"/>
      <c r="E25" s="17"/>
      <c r="F25" s="47"/>
      <c r="G25" s="46"/>
      <c r="H25" s="17"/>
      <c r="I25" s="17"/>
      <c r="J25" s="18"/>
      <c r="K25" s="47"/>
      <c r="L25" s="46"/>
      <c r="M25" s="17"/>
      <c r="N25" s="17"/>
      <c r="O25" s="17"/>
      <c r="P25" s="47"/>
      <c r="R25" s="56">
        <f t="shared" si="0"/>
        <v>0</v>
      </c>
      <c r="S25" s="56">
        <f t="shared" si="1"/>
        <v>0</v>
      </c>
      <c r="T25" s="56">
        <f t="shared" si="2"/>
        <v>0</v>
      </c>
      <c r="U25" s="19">
        <f t="shared" si="3"/>
        <v>0</v>
      </c>
    </row>
    <row r="26" spans="1:21" ht="15.75" thickBot="1" x14ac:dyDescent="0.3">
      <c r="A26" s="8" t="s">
        <v>7</v>
      </c>
      <c r="B26" s="2"/>
      <c r="C26" s="39" t="e">
        <f>B26/$A$21</f>
        <v>#DIV/0!</v>
      </c>
      <c r="D26" s="48"/>
      <c r="E26" s="49"/>
      <c r="F26" s="51"/>
      <c r="G26" s="48"/>
      <c r="H26" s="49"/>
      <c r="I26" s="49"/>
      <c r="J26" s="50"/>
      <c r="K26" s="51"/>
      <c r="L26" s="48"/>
      <c r="M26" s="49"/>
      <c r="N26" s="49"/>
      <c r="O26" s="49"/>
      <c r="P26" s="51"/>
      <c r="R26" s="56">
        <f t="shared" si="0"/>
        <v>0</v>
      </c>
      <c r="S26" s="56">
        <f t="shared" si="1"/>
        <v>0</v>
      </c>
      <c r="T26" s="56">
        <f t="shared" si="2"/>
        <v>0</v>
      </c>
      <c r="U26" s="19">
        <f t="shared" si="3"/>
        <v>0</v>
      </c>
    </row>
    <row r="27" spans="1:21" ht="15" x14ac:dyDescent="0.25">
      <c r="A27" s="14" t="s">
        <v>15</v>
      </c>
      <c r="B27" s="13">
        <f>A21-B23-B24-B25-B26</f>
        <v>0</v>
      </c>
      <c r="D27" s="20">
        <f>SUM(D23:D26)</f>
        <v>0</v>
      </c>
      <c r="E27" s="20">
        <f t="shared" ref="E27:F27" si="4">SUM(E23:E26)</f>
        <v>0</v>
      </c>
      <c r="F27" s="20">
        <f t="shared" si="4"/>
        <v>0</v>
      </c>
      <c r="G27" s="20">
        <f>SUM(G23:G26)</f>
        <v>0</v>
      </c>
      <c r="H27" s="20">
        <f t="shared" ref="H27:P27" si="5">SUM(H23:H26)</f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0">
        <f t="shared" si="5"/>
        <v>0</v>
      </c>
      <c r="N27" s="20">
        <f t="shared" si="5"/>
        <v>0</v>
      </c>
      <c r="O27" s="20">
        <f t="shared" si="5"/>
        <v>0</v>
      </c>
      <c r="P27" s="20">
        <f t="shared" si="5"/>
        <v>0</v>
      </c>
      <c r="U27" s="25">
        <f>SUM(U23:U26)</f>
        <v>0</v>
      </c>
    </row>
    <row r="28" spans="1:21" ht="15" x14ac:dyDescent="0.25">
      <c r="D28" s="13">
        <f>SUM(D23:F26)</f>
        <v>0</v>
      </c>
      <c r="E28" s="102" t="e">
        <f>D28/SUM($B23:$B26)</f>
        <v>#DIV/0!</v>
      </c>
      <c r="F28" s="15" t="s">
        <v>52</v>
      </c>
      <c r="G28" s="13">
        <f>SUM(G23:K26)</f>
        <v>0</v>
      </c>
      <c r="I28" s="102" t="e">
        <f>G28/(SUM($B23:$B26)-SUM(D27:F27))</f>
        <v>#DIV/0!</v>
      </c>
      <c r="L28" s="13">
        <f>SUM(L23:P26)</f>
        <v>0</v>
      </c>
      <c r="N28" s="102" t="e">
        <f>L28/(SUM($B23:$B26)-SUM(D27:F27))</f>
        <v>#DIV/0!</v>
      </c>
    </row>
    <row r="31" spans="1:21" ht="15" x14ac:dyDescent="0.25">
      <c r="A31" s="26" t="s">
        <v>62</v>
      </c>
      <c r="B31" s="111" t="s">
        <v>67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3"/>
    </row>
    <row r="32" spans="1:21" x14ac:dyDescent="0.3">
      <c r="A32" s="9" t="s">
        <v>63</v>
      </c>
      <c r="D32" s="10"/>
      <c r="E32" s="10"/>
      <c r="F32" s="10"/>
      <c r="G32" s="10"/>
      <c r="H32" s="10"/>
      <c r="I32" s="10"/>
    </row>
    <row r="33" spans="1:21" ht="15" thickBot="1" x14ac:dyDescent="0.35"/>
    <row r="34" spans="1:21" ht="15" thickBot="1" x14ac:dyDescent="0.35">
      <c r="A34" s="130" t="s">
        <v>16</v>
      </c>
      <c r="B34" s="130"/>
      <c r="D34" s="127" t="s">
        <v>111</v>
      </c>
      <c r="E34" s="128"/>
      <c r="F34" s="129"/>
      <c r="G34" s="127" t="s">
        <v>51</v>
      </c>
      <c r="H34" s="128"/>
      <c r="I34" s="128"/>
      <c r="J34" s="128"/>
      <c r="K34" s="129"/>
      <c r="L34" s="127" t="s">
        <v>76</v>
      </c>
      <c r="M34" s="128"/>
      <c r="N34" s="128"/>
      <c r="O34" s="128"/>
      <c r="P34" s="129"/>
    </row>
    <row r="35" spans="1:21" x14ac:dyDescent="0.3">
      <c r="A35" s="116">
        <f>SUM(B37:B40)</f>
        <v>0</v>
      </c>
      <c r="B35" s="117"/>
      <c r="D35" s="81">
        <v>1</v>
      </c>
      <c r="E35" s="82">
        <v>2</v>
      </c>
      <c r="F35" s="83">
        <v>3</v>
      </c>
      <c r="G35" s="81">
        <v>4</v>
      </c>
      <c r="H35" s="82">
        <v>5</v>
      </c>
      <c r="I35" s="82">
        <v>6</v>
      </c>
      <c r="J35" s="90">
        <v>7</v>
      </c>
      <c r="K35" s="83">
        <v>8</v>
      </c>
      <c r="L35" s="81">
        <v>9</v>
      </c>
      <c r="M35" s="82">
        <v>10</v>
      </c>
      <c r="N35" s="82">
        <v>11</v>
      </c>
      <c r="O35" s="82">
        <v>12</v>
      </c>
      <c r="P35" s="83">
        <v>13</v>
      </c>
      <c r="S35" s="70" t="s">
        <v>53</v>
      </c>
      <c r="T35" s="71"/>
      <c r="U35" s="72"/>
    </row>
    <row r="36" spans="1:21" s="11" customFormat="1" ht="27.6" x14ac:dyDescent="0.3">
      <c r="B36" s="12" t="s">
        <v>13</v>
      </c>
      <c r="C36" s="12" t="s">
        <v>11</v>
      </c>
      <c r="D36" s="84">
        <f t="shared" ref="D36:P36" si="6">D22</f>
        <v>0</v>
      </c>
      <c r="E36" s="23">
        <f t="shared" si="6"/>
        <v>0</v>
      </c>
      <c r="F36" s="85">
        <f t="shared" si="6"/>
        <v>0</v>
      </c>
      <c r="G36" s="84" t="str">
        <f t="shared" si="6"/>
        <v>MEASURE I</v>
      </c>
      <c r="H36" s="23">
        <f t="shared" si="6"/>
        <v>0</v>
      </c>
      <c r="I36" s="23">
        <f t="shared" si="6"/>
        <v>0</v>
      </c>
      <c r="J36" s="23">
        <f t="shared" si="6"/>
        <v>0</v>
      </c>
      <c r="K36" s="85">
        <f t="shared" si="6"/>
        <v>0</v>
      </c>
      <c r="L36" s="84">
        <f t="shared" si="6"/>
        <v>0</v>
      </c>
      <c r="M36" s="23">
        <f t="shared" si="6"/>
        <v>0</v>
      </c>
      <c r="N36" s="23">
        <f t="shared" si="6"/>
        <v>0</v>
      </c>
      <c r="O36" s="23">
        <f t="shared" si="6"/>
        <v>0</v>
      </c>
      <c r="P36" s="85">
        <f t="shared" si="6"/>
        <v>0</v>
      </c>
      <c r="Q36" s="19"/>
      <c r="S36" s="100">
        <v>2020</v>
      </c>
      <c r="T36" s="78" t="s">
        <v>54</v>
      </c>
      <c r="U36" s="79"/>
    </row>
    <row r="37" spans="1:21" x14ac:dyDescent="0.3">
      <c r="A37" s="8" t="s">
        <v>4</v>
      </c>
      <c r="B37" s="27">
        <f>IF(AND($S$43="YES",$C13&gt;$S$42,B23&gt;0,$S37&gt;$S$36),B23*(1+$S$41)^($S37-$S$36),B23)</f>
        <v>0</v>
      </c>
      <c r="C37" s="39" t="e">
        <f>B37/$A$35</f>
        <v>#DIV/0!</v>
      </c>
      <c r="D37" s="86">
        <f t="shared" ref="D37:P37" si="7">IF(AND($S$43="YES",$C13&gt;$S$42,D23&gt;0,$S37&gt;$S$36),D23*(1+$S$41)^($S37-$S$36),D23)</f>
        <v>0</v>
      </c>
      <c r="E37" s="27">
        <f t="shared" si="7"/>
        <v>0</v>
      </c>
      <c r="F37" s="87">
        <f t="shared" si="7"/>
        <v>0</v>
      </c>
      <c r="G37" s="86">
        <f t="shared" si="7"/>
        <v>0</v>
      </c>
      <c r="H37" s="27">
        <f t="shared" si="7"/>
        <v>0</v>
      </c>
      <c r="I37" s="27">
        <f t="shared" si="7"/>
        <v>0</v>
      </c>
      <c r="J37" s="28">
        <f t="shared" si="7"/>
        <v>0</v>
      </c>
      <c r="K37" s="87">
        <f t="shared" si="7"/>
        <v>0</v>
      </c>
      <c r="L37" s="86">
        <f t="shared" si="7"/>
        <v>0</v>
      </c>
      <c r="M37" s="27">
        <f t="shared" si="7"/>
        <v>0</v>
      </c>
      <c r="N37" s="27">
        <f t="shared" si="7"/>
        <v>0</v>
      </c>
      <c r="O37" s="27">
        <f t="shared" si="7"/>
        <v>0</v>
      </c>
      <c r="P37" s="87">
        <f t="shared" si="7"/>
        <v>0</v>
      </c>
      <c r="R37" s="20">
        <f>SUM(D37:P37)-B37</f>
        <v>0</v>
      </c>
      <c r="S37" s="57">
        <f>IF(B13="",2020,YEAR(MEDIAN(B13,C13)))</f>
        <v>2020</v>
      </c>
      <c r="T37" s="75" t="s">
        <v>55</v>
      </c>
      <c r="U37" s="67"/>
    </row>
    <row r="38" spans="1:21" x14ac:dyDescent="0.3">
      <c r="A38" s="8" t="s">
        <v>5</v>
      </c>
      <c r="B38" s="27">
        <f>IF(AND($S$43="YES",$C14&gt;$S$42,B24&gt;0,$S38&gt;$S$36),B24*(1+$S$41)^($S38-$S$36),B24)</f>
        <v>0</v>
      </c>
      <c r="C38" s="39" t="e">
        <f t="shared" ref="C38:C40" si="8">B38/$A$35</f>
        <v>#DIV/0!</v>
      </c>
      <c r="D38" s="86">
        <f t="shared" ref="D38:P38" si="9">IF(AND($S$43="YES",$C14&gt;$S$42,D24&gt;0,$S38&gt;$S$36),D24*(1+$S$41)^($S38-$S$36),D24)</f>
        <v>0</v>
      </c>
      <c r="E38" s="27">
        <f t="shared" si="9"/>
        <v>0</v>
      </c>
      <c r="F38" s="87">
        <f t="shared" si="9"/>
        <v>0</v>
      </c>
      <c r="G38" s="86">
        <f t="shared" si="9"/>
        <v>0</v>
      </c>
      <c r="H38" s="27">
        <f t="shared" si="9"/>
        <v>0</v>
      </c>
      <c r="I38" s="27">
        <f t="shared" si="9"/>
        <v>0</v>
      </c>
      <c r="J38" s="28">
        <f t="shared" si="9"/>
        <v>0</v>
      </c>
      <c r="K38" s="87">
        <f t="shared" si="9"/>
        <v>0</v>
      </c>
      <c r="L38" s="86">
        <f t="shared" si="9"/>
        <v>0</v>
      </c>
      <c r="M38" s="27">
        <f t="shared" si="9"/>
        <v>0</v>
      </c>
      <c r="N38" s="27">
        <f t="shared" si="9"/>
        <v>0</v>
      </c>
      <c r="O38" s="27">
        <f t="shared" si="9"/>
        <v>0</v>
      </c>
      <c r="P38" s="87">
        <f t="shared" si="9"/>
        <v>0</v>
      </c>
      <c r="R38" s="20">
        <f t="shared" ref="R38:R41" si="10">SUM(D38:P38)-B38</f>
        <v>0</v>
      </c>
      <c r="S38" s="21">
        <f>IF(B14="",2021,YEAR(MEDIAN(B14,C14)))</f>
        <v>2021</v>
      </c>
      <c r="T38" s="76" t="s">
        <v>56</v>
      </c>
      <c r="U38" s="68"/>
    </row>
    <row r="39" spans="1:21" x14ac:dyDescent="0.3">
      <c r="A39" s="8" t="s">
        <v>6</v>
      </c>
      <c r="B39" s="27">
        <f>IF(AND($S$43="YES",$C15&gt;$S$42,B25&gt;0,$S39&gt;$S$36),B25*(1+$S$41)^($S39-$S$36),B25)</f>
        <v>0</v>
      </c>
      <c r="C39" s="39" t="e">
        <f t="shared" si="8"/>
        <v>#DIV/0!</v>
      </c>
      <c r="D39" s="86">
        <f t="shared" ref="D39:P39" si="11">IF(AND($S$43="YES",$C15&gt;$S$42,D25&gt;0,$S39&gt;$S$36),D25*(1+$S$41)^($S39-$S$36),D25)</f>
        <v>0</v>
      </c>
      <c r="E39" s="27">
        <f t="shared" si="11"/>
        <v>0</v>
      </c>
      <c r="F39" s="87">
        <f t="shared" si="11"/>
        <v>0</v>
      </c>
      <c r="G39" s="86">
        <f t="shared" si="11"/>
        <v>0</v>
      </c>
      <c r="H39" s="27">
        <f t="shared" si="11"/>
        <v>0</v>
      </c>
      <c r="I39" s="27">
        <f t="shared" si="11"/>
        <v>0</v>
      </c>
      <c r="J39" s="28">
        <f t="shared" si="11"/>
        <v>0</v>
      </c>
      <c r="K39" s="87">
        <f t="shared" si="11"/>
        <v>0</v>
      </c>
      <c r="L39" s="86">
        <f t="shared" si="11"/>
        <v>0</v>
      </c>
      <c r="M39" s="27">
        <f t="shared" si="11"/>
        <v>0</v>
      </c>
      <c r="N39" s="27">
        <f t="shared" si="11"/>
        <v>0</v>
      </c>
      <c r="O39" s="27">
        <f t="shared" si="11"/>
        <v>0</v>
      </c>
      <c r="P39" s="87">
        <f t="shared" si="11"/>
        <v>0</v>
      </c>
      <c r="R39" s="20">
        <f t="shared" si="10"/>
        <v>0</v>
      </c>
      <c r="S39" s="21">
        <f>IF(B15="",2021,YEAR(MEDIAN(B15,C15)))</f>
        <v>2021</v>
      </c>
      <c r="T39" s="76" t="s">
        <v>57</v>
      </c>
      <c r="U39" s="68"/>
    </row>
    <row r="40" spans="1:21" ht="15" thickBot="1" x14ac:dyDescent="0.35">
      <c r="A40" s="35" t="s">
        <v>7</v>
      </c>
      <c r="B40" s="31">
        <f>IF(AND($S$43="YES",$C16&gt;$S$42,B26&gt;0,$S40&gt;$S$36),B26*(1+$S$41)^($S40-$S$36),B26)</f>
        <v>0</v>
      </c>
      <c r="C40" s="80" t="e">
        <f t="shared" si="8"/>
        <v>#DIV/0!</v>
      </c>
      <c r="D40" s="88">
        <f t="shared" ref="D40:P40" si="12">IF(AND($S$43="YES",$C16&gt;$S$42,D26&gt;0,$S40&gt;$S$36),D26*(1+$S$41)^($S40-$S$36),D26)</f>
        <v>0</v>
      </c>
      <c r="E40" s="31">
        <f t="shared" si="12"/>
        <v>0</v>
      </c>
      <c r="F40" s="89">
        <f t="shared" si="12"/>
        <v>0</v>
      </c>
      <c r="G40" s="88">
        <f t="shared" si="12"/>
        <v>0</v>
      </c>
      <c r="H40" s="31">
        <f t="shared" si="12"/>
        <v>0</v>
      </c>
      <c r="I40" s="31">
        <f t="shared" si="12"/>
        <v>0</v>
      </c>
      <c r="J40" s="32">
        <f t="shared" si="12"/>
        <v>0</v>
      </c>
      <c r="K40" s="89">
        <f t="shared" si="12"/>
        <v>0</v>
      </c>
      <c r="L40" s="88">
        <f t="shared" si="12"/>
        <v>0</v>
      </c>
      <c r="M40" s="31">
        <f t="shared" si="12"/>
        <v>0</v>
      </c>
      <c r="N40" s="31">
        <f t="shared" si="12"/>
        <v>0</v>
      </c>
      <c r="O40" s="31">
        <f t="shared" si="12"/>
        <v>0</v>
      </c>
      <c r="P40" s="89">
        <f t="shared" si="12"/>
        <v>0</v>
      </c>
      <c r="R40" s="20">
        <f t="shared" si="10"/>
        <v>0</v>
      </c>
      <c r="S40" s="58">
        <f>IF(B16="",2021,YEAR(MEDIAN(B16,C16)))</f>
        <v>2021</v>
      </c>
      <c r="T40" s="77" t="s">
        <v>58</v>
      </c>
      <c r="U40" s="69"/>
    </row>
    <row r="41" spans="1:21" x14ac:dyDescent="0.3">
      <c r="A41" s="34" t="s">
        <v>72</v>
      </c>
      <c r="B41" s="33">
        <f>SUM(B37:B40)</f>
        <v>0</v>
      </c>
      <c r="C41" s="30"/>
      <c r="D41" s="33">
        <f>SUM(D37:D40)</f>
        <v>0</v>
      </c>
      <c r="E41" s="33">
        <f t="shared" ref="E41:F41" si="13">SUM(E37:E40)</f>
        <v>0</v>
      </c>
      <c r="F41" s="33">
        <f t="shared" si="13"/>
        <v>0</v>
      </c>
      <c r="G41" s="33">
        <f>SUM(G37:G40)</f>
        <v>0</v>
      </c>
      <c r="H41" s="33">
        <f t="shared" ref="H41:P41" si="14">SUM(H37:H40)</f>
        <v>0</v>
      </c>
      <c r="I41" s="33">
        <f t="shared" si="14"/>
        <v>0</v>
      </c>
      <c r="J41" s="33">
        <f t="shared" si="14"/>
        <v>0</v>
      </c>
      <c r="K41" s="33">
        <f t="shared" si="14"/>
        <v>0</v>
      </c>
      <c r="L41" s="33">
        <f t="shared" si="14"/>
        <v>0</v>
      </c>
      <c r="M41" s="33">
        <f t="shared" si="14"/>
        <v>0</v>
      </c>
      <c r="N41" s="33">
        <f t="shared" si="14"/>
        <v>0</v>
      </c>
      <c r="O41" s="33">
        <f t="shared" si="14"/>
        <v>0</v>
      </c>
      <c r="P41" s="33">
        <f t="shared" si="14"/>
        <v>0</v>
      </c>
      <c r="R41" s="20">
        <f t="shared" si="10"/>
        <v>0</v>
      </c>
      <c r="S41" s="98">
        <v>0.04</v>
      </c>
      <c r="T41" s="73" t="s">
        <v>59</v>
      </c>
      <c r="U41" s="69"/>
    </row>
    <row r="42" spans="1:21" x14ac:dyDescent="0.3">
      <c r="C42" s="15"/>
      <c r="G42" s="16"/>
      <c r="L42" s="16"/>
      <c r="Q42" s="52"/>
      <c r="S42" s="99">
        <v>44013</v>
      </c>
      <c r="T42" s="74" t="s">
        <v>68</v>
      </c>
      <c r="U42" s="66"/>
    </row>
    <row r="43" spans="1:21" x14ac:dyDescent="0.3">
      <c r="G43" s="13"/>
      <c r="L43" s="13"/>
      <c r="Q43" s="52"/>
      <c r="S43" s="101" t="s">
        <v>75</v>
      </c>
      <c r="T43" s="74" t="s">
        <v>60</v>
      </c>
      <c r="U43" s="66"/>
    </row>
    <row r="44" spans="1:21" x14ac:dyDescent="0.3">
      <c r="N44" s="52"/>
    </row>
  </sheetData>
  <sheetProtection sheet="1" objects="1" scenarios="1"/>
  <mergeCells count="25">
    <mergeCell ref="A35:B35"/>
    <mergeCell ref="E16:G16"/>
    <mergeCell ref="G20:K20"/>
    <mergeCell ref="D20:F20"/>
    <mergeCell ref="L20:P20"/>
    <mergeCell ref="B18:P18"/>
    <mergeCell ref="D34:F34"/>
    <mergeCell ref="G34:K34"/>
    <mergeCell ref="L34:P34"/>
    <mergeCell ref="B31:P31"/>
    <mergeCell ref="A34:B34"/>
    <mergeCell ref="I16:P16"/>
    <mergeCell ref="B1:D1"/>
    <mergeCell ref="B5:I5"/>
    <mergeCell ref="B6:I6"/>
    <mergeCell ref="A4:I4"/>
    <mergeCell ref="E15:G15"/>
    <mergeCell ref="A11:C11"/>
    <mergeCell ref="B7:C7"/>
    <mergeCell ref="E11:G11"/>
    <mergeCell ref="E13:G13"/>
    <mergeCell ref="E14:G14"/>
    <mergeCell ref="I13:P13"/>
    <mergeCell ref="I14:P14"/>
    <mergeCell ref="I15:P15"/>
  </mergeCells>
  <conditionalFormatting sqref="B27">
    <cfRule type="cellIs" dxfId="0" priority="2" operator="notEqual">
      <formula>0</formula>
    </cfRule>
  </conditionalFormatting>
  <dataValidations count="8">
    <dataValidation type="list" allowBlank="1" showInputMessage="1" showErrorMessage="1" sqref="B1 E13:G16">
      <formula1>JURISDICTIONS</formula1>
    </dataValidation>
    <dataValidation type="list" allowBlank="1" showInputMessage="1" showErrorMessage="1" sqref="B7:C7">
      <formula1>PHASES</formula1>
    </dataValidation>
    <dataValidation type="list" allowBlank="1" showInputMessage="1" showErrorMessage="1" sqref="B8">
      <formula1>YEARS</formula1>
    </dataValidation>
    <dataValidation type="list" showInputMessage="1" showErrorMessage="1" sqref="S43">
      <formula1>YesNo</formula1>
    </dataValidation>
    <dataValidation type="list" allowBlank="1" showInputMessage="1" showErrorMessage="1" sqref="D22:F22">
      <formula1>BuydownFunds</formula1>
    </dataValidation>
    <dataValidation type="list" allowBlank="1" showInputMessage="1" showErrorMessage="1" sqref="H22:K22">
      <formula1>PublicFunds</formula1>
    </dataValidation>
    <dataValidation type="list" allowBlank="1" showInputMessage="1" showErrorMessage="1" sqref="L22:P22">
      <formula1>LocalFunds</formula1>
    </dataValidation>
    <dataValidation type="list" allowBlank="1" showInputMessage="1" showErrorMessage="1" sqref="L5">
      <formula1>YesNo</formula1>
    </dataValidation>
  </dataValidations>
  <pageMargins left="0.5" right="0.5" top="0.75" bottom="0.5" header="0.25" footer="0.25"/>
  <pageSetup scale="52" orientation="landscape" r:id="rId1"/>
  <headerFooter>
    <oddHeader>&amp;C&amp;14 2021 UPDATE TO 10 YEAR DELIVERY PLAN</oddHeader>
  </headerFooter>
  <ignoredErrors>
    <ignoredError sqref="C23:C26" evalError="1"/>
    <ignoredError sqref="C37:C40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M20" sqref="M20"/>
    </sheetView>
  </sheetViews>
  <sheetFormatPr defaultRowHeight="14.4" x14ac:dyDescent="0.3"/>
  <cols>
    <col min="1" max="1" width="31.44140625" customWidth="1"/>
    <col min="2" max="2" width="3.6640625" customWidth="1"/>
    <col min="3" max="3" width="11.5546875" bestFit="1" customWidth="1"/>
    <col min="4" max="4" width="3.6640625" customWidth="1"/>
    <col min="5" max="5" width="9.109375" customWidth="1"/>
    <col min="6" max="6" width="3.6640625" customWidth="1"/>
    <col min="8" max="8" width="3.6640625" customWidth="1"/>
    <col min="9" max="9" width="25.33203125" bestFit="1" customWidth="1"/>
    <col min="10" max="10" width="3.6640625" customWidth="1"/>
    <col min="11" max="11" width="22.44140625" bestFit="1" customWidth="1"/>
    <col min="12" max="12" width="3.6640625" customWidth="1"/>
    <col min="13" max="13" width="21.88671875" bestFit="1" customWidth="1"/>
  </cols>
  <sheetData>
    <row r="1" spans="1:13" x14ac:dyDescent="0.3">
      <c r="A1" s="29" t="s">
        <v>21</v>
      </c>
      <c r="C1" s="29" t="s">
        <v>14</v>
      </c>
      <c r="E1" s="29" t="s">
        <v>37</v>
      </c>
      <c r="G1" s="29" t="s">
        <v>73</v>
      </c>
      <c r="I1" s="59" t="s">
        <v>80</v>
      </c>
      <c r="K1" s="59" t="s">
        <v>81</v>
      </c>
      <c r="M1" s="59" t="s">
        <v>82</v>
      </c>
    </row>
    <row r="2" spans="1:13" x14ac:dyDescent="0.3">
      <c r="A2" t="s">
        <v>22</v>
      </c>
      <c r="C2" t="s">
        <v>46</v>
      </c>
      <c r="E2">
        <v>2014</v>
      </c>
      <c r="G2" t="s">
        <v>74</v>
      </c>
      <c r="I2" s="60" t="s">
        <v>83</v>
      </c>
      <c r="J2" s="60"/>
      <c r="K2" s="61" t="s">
        <v>84</v>
      </c>
      <c r="L2" s="60"/>
      <c r="M2" s="60" t="s">
        <v>85</v>
      </c>
    </row>
    <row r="3" spans="1:13" x14ac:dyDescent="0.3">
      <c r="A3" t="s">
        <v>23</v>
      </c>
      <c r="C3" t="s">
        <v>4</v>
      </c>
      <c r="E3">
        <v>2015</v>
      </c>
      <c r="G3" t="s">
        <v>75</v>
      </c>
      <c r="I3" s="60" t="s">
        <v>43</v>
      </c>
      <c r="J3" s="60"/>
      <c r="K3" s="61" t="s">
        <v>86</v>
      </c>
      <c r="L3" s="60"/>
      <c r="M3" s="60" t="s">
        <v>41</v>
      </c>
    </row>
    <row r="4" spans="1:13" x14ac:dyDescent="0.3">
      <c r="A4" t="s">
        <v>26</v>
      </c>
      <c r="C4" t="s">
        <v>20</v>
      </c>
      <c r="E4">
        <v>2016</v>
      </c>
      <c r="I4" s="60" t="s">
        <v>39</v>
      </c>
      <c r="J4" s="60"/>
      <c r="K4" s="60" t="s">
        <v>44</v>
      </c>
      <c r="L4" s="60"/>
      <c r="M4" s="60" t="s">
        <v>42</v>
      </c>
    </row>
    <row r="5" spans="1:13" x14ac:dyDescent="0.3">
      <c r="A5" t="s">
        <v>30</v>
      </c>
      <c r="C5" t="s">
        <v>6</v>
      </c>
      <c r="E5">
        <v>2017</v>
      </c>
      <c r="I5" s="60" t="s">
        <v>40</v>
      </c>
      <c r="J5" s="60"/>
      <c r="K5" s="60" t="s">
        <v>50</v>
      </c>
      <c r="L5" s="60"/>
      <c r="M5" s="60" t="s">
        <v>87</v>
      </c>
    </row>
    <row r="6" spans="1:13" x14ac:dyDescent="0.3">
      <c r="A6" t="s">
        <v>24</v>
      </c>
      <c r="C6" t="s">
        <v>47</v>
      </c>
      <c r="E6">
        <v>2018</v>
      </c>
      <c r="I6" s="60" t="s">
        <v>88</v>
      </c>
      <c r="J6" s="60"/>
      <c r="K6" s="61" t="s">
        <v>89</v>
      </c>
      <c r="L6" s="60"/>
      <c r="M6" s="60" t="s">
        <v>90</v>
      </c>
    </row>
    <row r="7" spans="1:13" x14ac:dyDescent="0.3">
      <c r="A7" t="s">
        <v>27</v>
      </c>
      <c r="C7" t="s">
        <v>45</v>
      </c>
      <c r="E7">
        <v>2019</v>
      </c>
      <c r="I7" s="60" t="s">
        <v>91</v>
      </c>
      <c r="J7" s="60"/>
      <c r="K7" s="60" t="s">
        <v>92</v>
      </c>
      <c r="L7" s="60"/>
      <c r="M7" s="60" t="s">
        <v>66</v>
      </c>
    </row>
    <row r="8" spans="1:13" x14ac:dyDescent="0.3">
      <c r="A8" t="s">
        <v>28</v>
      </c>
      <c r="E8">
        <v>2020</v>
      </c>
      <c r="I8" s="60" t="s">
        <v>93</v>
      </c>
      <c r="J8" s="60"/>
      <c r="K8" s="61" t="s">
        <v>91</v>
      </c>
      <c r="L8" s="60"/>
      <c r="M8" s="60" t="s">
        <v>94</v>
      </c>
    </row>
    <row r="9" spans="1:13" x14ac:dyDescent="0.3">
      <c r="A9" t="s">
        <v>25</v>
      </c>
      <c r="E9">
        <v>2021</v>
      </c>
      <c r="I9" s="60" t="s">
        <v>95</v>
      </c>
      <c r="J9" s="60"/>
      <c r="K9" s="60" t="s">
        <v>96</v>
      </c>
      <c r="L9" s="60"/>
      <c r="M9" s="60" t="s">
        <v>97</v>
      </c>
    </row>
    <row r="10" spans="1:13" x14ac:dyDescent="0.3">
      <c r="A10" t="s">
        <v>29</v>
      </c>
      <c r="E10">
        <v>2022</v>
      </c>
      <c r="I10" s="60" t="s">
        <v>98</v>
      </c>
      <c r="J10" s="60"/>
      <c r="K10" s="61" t="s">
        <v>99</v>
      </c>
      <c r="L10" s="60"/>
      <c r="M10" s="61" t="s">
        <v>89</v>
      </c>
    </row>
    <row r="11" spans="1:13" x14ac:dyDescent="0.3">
      <c r="A11" t="s">
        <v>31</v>
      </c>
      <c r="E11">
        <v>2023</v>
      </c>
      <c r="I11" s="60" t="s">
        <v>64</v>
      </c>
      <c r="J11" s="60"/>
      <c r="K11" s="61" t="s">
        <v>100</v>
      </c>
      <c r="L11" s="60"/>
      <c r="M11" s="60" t="s">
        <v>101</v>
      </c>
    </row>
    <row r="12" spans="1:13" x14ac:dyDescent="0.3">
      <c r="A12" t="s">
        <v>32</v>
      </c>
      <c r="E12">
        <v>2024</v>
      </c>
      <c r="I12" s="60" t="s">
        <v>102</v>
      </c>
      <c r="J12" s="60"/>
      <c r="K12" s="61" t="s">
        <v>38</v>
      </c>
      <c r="L12" s="60"/>
      <c r="M12" s="60" t="s">
        <v>103</v>
      </c>
    </row>
    <row r="13" spans="1:13" x14ac:dyDescent="0.3">
      <c r="A13" t="s">
        <v>33</v>
      </c>
      <c r="E13">
        <v>2025</v>
      </c>
      <c r="I13" s="60" t="s">
        <v>104</v>
      </c>
      <c r="J13" s="60"/>
      <c r="K13" s="60" t="s">
        <v>105</v>
      </c>
      <c r="L13" s="60"/>
      <c r="M13" s="60" t="s">
        <v>106</v>
      </c>
    </row>
    <row r="14" spans="1:13" x14ac:dyDescent="0.3">
      <c r="A14" t="s">
        <v>34</v>
      </c>
      <c r="E14">
        <v>2026</v>
      </c>
      <c r="I14" s="60" t="s">
        <v>107</v>
      </c>
      <c r="J14" s="60"/>
      <c r="K14" s="61" t="s">
        <v>108</v>
      </c>
      <c r="L14" s="60"/>
      <c r="M14" s="62" t="s">
        <v>65</v>
      </c>
    </row>
    <row r="15" spans="1:13" x14ac:dyDescent="0.3">
      <c r="A15" t="s">
        <v>35</v>
      </c>
      <c r="E15">
        <v>2027</v>
      </c>
      <c r="I15" s="60"/>
      <c r="J15" s="60"/>
      <c r="K15" s="61" t="s">
        <v>104</v>
      </c>
      <c r="L15" s="60"/>
      <c r="M15" s="62" t="s">
        <v>125</v>
      </c>
    </row>
    <row r="16" spans="1:13" x14ac:dyDescent="0.3">
      <c r="A16" t="s">
        <v>48</v>
      </c>
      <c r="E16">
        <v>2028</v>
      </c>
      <c r="I16" s="60"/>
      <c r="J16" s="60"/>
      <c r="K16" s="61" t="s">
        <v>109</v>
      </c>
      <c r="L16" s="60"/>
      <c r="M16" s="60"/>
    </row>
    <row r="17" spans="1:13" x14ac:dyDescent="0.3">
      <c r="A17" t="s">
        <v>36</v>
      </c>
      <c r="E17">
        <v>2029</v>
      </c>
      <c r="I17" s="60"/>
      <c r="J17" s="60"/>
      <c r="K17" s="61" t="s">
        <v>110</v>
      </c>
      <c r="L17" s="60"/>
      <c r="M17" s="60"/>
    </row>
    <row r="18" spans="1:13" x14ac:dyDescent="0.3">
      <c r="E18">
        <v>2030</v>
      </c>
      <c r="I18" s="60"/>
      <c r="J18" s="60"/>
      <c r="K18" s="62" t="s">
        <v>65</v>
      </c>
      <c r="L18" s="60"/>
      <c r="M18" s="60"/>
    </row>
    <row r="19" spans="1:13" x14ac:dyDescent="0.25">
      <c r="E19">
        <v>2031</v>
      </c>
    </row>
    <row r="20" spans="1:13" x14ac:dyDescent="0.25">
      <c r="E20">
        <v>2032</v>
      </c>
    </row>
    <row r="21" spans="1:13" x14ac:dyDescent="0.25">
      <c r="E21">
        <v>2033</v>
      </c>
    </row>
    <row r="22" spans="1:13" x14ac:dyDescent="0.25">
      <c r="E22">
        <v>2034</v>
      </c>
    </row>
    <row r="23" spans="1:13" x14ac:dyDescent="0.25">
      <c r="E23">
        <v>2035</v>
      </c>
    </row>
    <row r="24" spans="1:13" x14ac:dyDescent="0.25">
      <c r="E24">
        <v>2036</v>
      </c>
    </row>
    <row r="25" spans="1:13" x14ac:dyDescent="0.25">
      <c r="E25">
        <v>2037</v>
      </c>
    </row>
    <row r="26" spans="1:13" x14ac:dyDescent="0.25">
      <c r="E26">
        <v>2038</v>
      </c>
    </row>
    <row r="27" spans="1:13" x14ac:dyDescent="0.25">
      <c r="E27">
        <v>2039</v>
      </c>
    </row>
    <row r="28" spans="1:13" x14ac:dyDescent="0.25">
      <c r="E28">
        <v>2040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http://schemas.microsoft.com/sharepoint/v3" xsi:nil="true"/>
    <Signatory xmlns="e2753b39-28a5-416c-9f4c-be6a6df04f5b" xsi:nil="true"/>
    <SANBAGType xmlns="e2753b39-28a5-416c-9f4c-be6a6df04f5b">Tables/Spreadsheets</SANBAGType>
    <Year xmlns="e2753b39-28a5-416c-9f4c-be6a6df04f5b">2018</Year>
    <SBCTA_Desc xmlns="e2753b39-28a5-416c-9f4c-be6a6df04f5b">2019 TYP  Projects - Template MD</SBCTA_Des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BCTA - Excel Document" ma:contentTypeID="0x01010069193A53D2D3194FAB5E5398A09F916F02007AC369961BE4D8488564374C34B1A17B" ma:contentTypeVersion="3" ma:contentTypeDescription="" ma:contentTypeScope="" ma:versionID="a2bc74db70af2c79d0463c53140f7924">
  <xsd:schema xmlns:xsd="http://www.w3.org/2001/XMLSchema" xmlns:xs="http://www.w3.org/2001/XMLSchema" xmlns:p="http://schemas.microsoft.com/office/2006/metadata/properties" xmlns:ns1="http://schemas.microsoft.com/sharepoint/v3" xmlns:ns2="e2753b39-28a5-416c-9f4c-be6a6df04f5b" targetNamespace="http://schemas.microsoft.com/office/2006/metadata/properties" ma:root="true" ma:fieldsID="cdeec81fd9ada9996c64d24c0a4fe75a" ns1:_="" ns2:_="">
    <xsd:import namespace="http://schemas.microsoft.com/sharepoint/v3"/>
    <xsd:import namespace="e2753b39-28a5-416c-9f4c-be6a6df04f5b"/>
    <xsd:element name="properties">
      <xsd:complexType>
        <xsd:sequence>
          <xsd:element name="documentManagement">
            <xsd:complexType>
              <xsd:all>
                <xsd:element ref="ns2:SANBAGType"/>
                <xsd:element ref="ns1:Company" minOccurs="0"/>
                <xsd:element ref="ns2:Signatory" minOccurs="0"/>
                <xsd:element ref="ns2:Year" minOccurs="0"/>
                <xsd:element ref="ns2:SBCTA_Des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4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3b39-28a5-416c-9f4c-be6a6df04f5b" elementFormDefault="qualified">
    <xsd:import namespace="http://schemas.microsoft.com/office/2006/documentManagement/types"/>
    <xsd:import namespace="http://schemas.microsoft.com/office/infopath/2007/PartnerControls"/>
    <xsd:element name="SANBAGType" ma:index="2" ma:displayName="SBCTA Type" ma:default="- Select One" ma:format="RadioButtons" ma:internalName="SANBAGType" ma:readOnly="false">
      <xsd:simpleType>
        <xsd:restriction base="dms:Choice">
          <xsd:enumeration value="- Select One"/>
          <xsd:enumeration value="Agendas/Agenda Items"/>
          <xsd:enumeration value="Agreements/Resolutions"/>
          <xsd:enumeration value="Correspondence"/>
          <xsd:enumeration value="E-Mail Message"/>
          <xsd:enumeration value="Minutes"/>
          <xsd:enumeration value="Tables/Spreadsheets"/>
          <xsd:enumeration value="RFP/RFB/RFI/RFQ/SOQ"/>
          <xsd:enumeration value="Forms"/>
          <xsd:enumeration value="Ordinances"/>
          <xsd:enumeration value="Plans"/>
          <xsd:enumeration value="Policies"/>
          <xsd:enumeration value="Procedures"/>
          <xsd:enumeration value="Press Releases/Alerts"/>
          <xsd:enumeration value="Presentations/Graphics"/>
          <xsd:enumeration value="Reports"/>
          <xsd:enumeration value="Working Papers &amp; Overviews"/>
        </xsd:restriction>
      </xsd:simpleType>
    </xsd:element>
    <xsd:element name="Signatory" ma:index="5" nillable="true" ma:displayName="Signatory" ma:default="" ma:internalName="Signatory">
      <xsd:simpleType>
        <xsd:restriction base="dms:Text">
          <xsd:maxLength value="255"/>
        </xsd:restriction>
      </xsd:simpleType>
    </xsd:element>
    <xsd:element name="Year" ma:index="6" nillable="true" ma:displayName="Year" ma:default="2020" ma:format="Dropdown" ma:internalName="Year">
      <xsd:simpleType>
        <xsd:restriction base="dms:Choice"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SBCTA_Desc" ma:index="13" ma:displayName="SBCTA_Desc" ma:internalName="SBCTA_Desc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C822C6-099F-4089-BAD2-3B04E76C4064}">
  <ds:schemaRefs>
    <ds:schemaRef ds:uri="http://schemas.microsoft.com/office/2006/metadata/properties"/>
    <ds:schemaRef ds:uri="http://schemas.microsoft.com/office/2006/documentManagement/types"/>
    <ds:schemaRef ds:uri="e2753b39-28a5-416c-9f4c-be6a6df04f5b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60093A2-E006-4EC3-B67F-E3716820C3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EE8EDD-AAE9-4E73-AEDB-87F9BD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753b39-28a5-416c-9f4c-be6a6df04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Template MD</vt:lpstr>
      <vt:lpstr>LISTS</vt:lpstr>
      <vt:lpstr>BuydownFunds</vt:lpstr>
      <vt:lpstr>FUNDING</vt:lpstr>
      <vt:lpstr>JURISDICTIONS</vt:lpstr>
      <vt:lpstr>LocalFunds</vt:lpstr>
      <vt:lpstr>PHASES</vt:lpstr>
      <vt:lpstr>PublicFunds</vt:lpstr>
      <vt:lpstr>YEARS</vt:lpstr>
      <vt:lpstr>YesNo</vt:lpstr>
    </vt:vector>
  </TitlesOfParts>
  <Company>SANBAG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TYP  Projects - MD Template</dc:title>
  <dc:creator>Eric Jacobsen</dc:creator>
  <cp:lastModifiedBy>Nydia Doolittle</cp:lastModifiedBy>
  <cp:lastPrinted>2019-08-21T17:14:04Z</cp:lastPrinted>
  <dcterms:created xsi:type="dcterms:W3CDTF">2016-12-08T18:26:15Z</dcterms:created>
  <dcterms:modified xsi:type="dcterms:W3CDTF">2021-02-02T23:28:58Z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0x01010069193A53D2D3194FAB5E5398A09F916F02007AC369961BE4D8488564374C34B1A17B</vt:lpwstr>
  </property>
  <property fmtid="{D5CDD505-2E9C-101B-9397-08002B2CF9AE}" pid="3" name="_dlc_DocIdItemGuid">
    <vt:lpwstr>a5c85c86-9972-41b3-b9b6-43bc96d627db</vt:lpwstr>
  </property>
  <property fmtid="{D5CDD505-2E9C-101B-9397-08002B2CF9AE}" pid="4" name="Desc">
    <vt:lpwstr>&lt;div&gt;2019 TYP  Projects - Template&lt;/div&gt;</vt:lpwstr>
  </property>
  <property fmtid="{D5CDD505-2E9C-101B-9397-08002B2CF9AE}" pid="5" name="_dlc_DocId">
    <vt:lpwstr>SCP5SY2PSH3P-2924-10</vt:lpwstr>
  </property>
  <property fmtid="{D5CDD505-2E9C-101B-9397-08002B2CF9AE}" pid="6" name="_dlc_DocIdUrl">
    <vt:lpwstr>http://portal.sanbag.ca.gov/mgmt/measure-i/MI-2010-2040/_layouts/15/DocIdRedir.aspx?ID=SCP5SY2PSH3P-2924-10, SCP5SY2PSH3P-2924-10</vt:lpwstr>
  </property>
</Properties>
</file>